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75" windowWidth="10275" windowHeight="5955" tabRatio="891"/>
  </bookViews>
  <sheets>
    <sheet name="ورود اطلاعات" sheetId="1" r:id="rId1"/>
    <sheet name="مبحثی" sheetId="2" r:id="rId2"/>
    <sheet name="سوالات کم پاسخ" sheetId="26" r:id="rId3"/>
    <sheet name="آماری" sheetId="4" r:id="rId4"/>
    <sheet name="توصیفی" sheetId="11" r:id="rId5"/>
    <sheet name="رتبه بندی" sheetId="9" r:id="rId6"/>
    <sheet name="عالی ها" sheetId="17" r:id="rId7"/>
    <sheet name="خوب ها" sheetId="23" r:id="rId8"/>
    <sheet name="متوسط ها" sheetId="33" r:id="rId9"/>
    <sheet name="ضعیف ها" sheetId="25" r:id="rId10"/>
    <sheet name="مردودیها" sheetId="16" r:id="rId11"/>
    <sheet name="قبولیها" sheetId="15" r:id="rId12"/>
    <sheet name="بالاتر از معدل" sheetId="32" r:id="rId13"/>
    <sheet name="پايين تر از معدل" sheetId="31" r:id="rId14"/>
    <sheet name="10 نفر برتر" sheetId="12" r:id="rId15"/>
    <sheet name="نمودارسوالات" sheetId="3" r:id="rId16"/>
    <sheet name="نمودار قبولی" sheetId="18" r:id="rId17"/>
    <sheet name="طبقه بندی" sheetId="19" r:id="rId18"/>
  </sheets>
  <definedNames>
    <definedName name="_xlnm._FilterDatabase" localSheetId="14" hidden="1">'10 نفر برتر'!$A$1:$C$41</definedName>
    <definedName name="_xlnm._FilterDatabase" localSheetId="3" hidden="1">آماری!$A$1:$C$41</definedName>
    <definedName name="_xlnm._FilterDatabase" localSheetId="12" hidden="1">'بالاتر از معدل'!$A$1:$I$41</definedName>
    <definedName name="_xlnm._FilterDatabase" localSheetId="13" hidden="1">'پايين تر از معدل'!$A$1:$I$41</definedName>
    <definedName name="_xlnm._FilterDatabase" localSheetId="4" hidden="1">توصیفی!$A$1:$E$41</definedName>
    <definedName name="_xlnm._FilterDatabase" localSheetId="7" hidden="1">'خوب ها'!$A$1:$C$41</definedName>
    <definedName name="_xlnm._FilterDatabase" localSheetId="5" hidden="1">'رتبه بندی'!$A$1:$D$41</definedName>
    <definedName name="_xlnm._FilterDatabase" localSheetId="2" hidden="1">'سوالات کم پاسخ'!$A$1:$R$26</definedName>
    <definedName name="_xlnm._FilterDatabase" localSheetId="9" hidden="1">'ضعیف ها'!$A$1:$C$41</definedName>
    <definedName name="_xlnm._FilterDatabase" localSheetId="6" hidden="1">'عالی ها'!$A$1:$C$41</definedName>
    <definedName name="_xlnm._FilterDatabase" localSheetId="11" hidden="1">قبولیها!$A$1:$C$41</definedName>
    <definedName name="_xlnm._FilterDatabase" localSheetId="1" hidden="1">مبحثی!$A$1:$R$26</definedName>
    <definedName name="_xlnm._FilterDatabase" localSheetId="8" hidden="1">'متوسط ها'!$A$1:$C$41</definedName>
    <definedName name="_xlnm._FilterDatabase" localSheetId="10" hidden="1">مردودیها!$A$1:$C$41</definedName>
  </definedNames>
  <calcPr calcId="145621"/>
</workbook>
</file>

<file path=xl/calcChain.xml><?xml version="1.0" encoding="utf-8"?>
<calcChain xmlns="http://schemas.openxmlformats.org/spreadsheetml/2006/main">
  <c r="B41" i="33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41" i="32" l="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41" i="3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D7" i="2" l="1"/>
  <c r="R22" i="26" l="1"/>
  <c r="AH22" s="1"/>
  <c r="Q22"/>
  <c r="AG22" s="1"/>
  <c r="P22"/>
  <c r="AF22" s="1"/>
  <c r="O22"/>
  <c r="AE22" s="1"/>
  <c r="N22"/>
  <c r="AD22" s="1"/>
  <c r="M22"/>
  <c r="AC22" s="1"/>
  <c r="L22"/>
  <c r="AB22" s="1"/>
  <c r="K22"/>
  <c r="AA22" s="1"/>
  <c r="J22"/>
  <c r="Z22" s="1"/>
  <c r="I22"/>
  <c r="Y22" s="1"/>
  <c r="H22"/>
  <c r="X22" s="1"/>
  <c r="G22"/>
  <c r="W22" s="1"/>
  <c r="F22"/>
  <c r="V22" s="1"/>
  <c r="E22"/>
  <c r="U22" s="1"/>
  <c r="D22"/>
  <c r="T22" s="1"/>
  <c r="C22"/>
  <c r="B22"/>
  <c r="R21"/>
  <c r="AH21" s="1"/>
  <c r="Q21"/>
  <c r="AG21" s="1"/>
  <c r="P21"/>
  <c r="AF21" s="1"/>
  <c r="O21"/>
  <c r="AE21" s="1"/>
  <c r="N21"/>
  <c r="AD21" s="1"/>
  <c r="M21"/>
  <c r="AC21" s="1"/>
  <c r="L21"/>
  <c r="AB21" s="1"/>
  <c r="K21"/>
  <c r="AA21" s="1"/>
  <c r="J21"/>
  <c r="Z21" s="1"/>
  <c r="I21"/>
  <c r="Y21" s="1"/>
  <c r="H21"/>
  <c r="X21" s="1"/>
  <c r="G21"/>
  <c r="W21" s="1"/>
  <c r="F21"/>
  <c r="V21" s="1"/>
  <c r="E21"/>
  <c r="U21" s="1"/>
  <c r="D21"/>
  <c r="T21" s="1"/>
  <c r="C21"/>
  <c r="B21"/>
  <c r="R20"/>
  <c r="AH20" s="1"/>
  <c r="Q20"/>
  <c r="AG20" s="1"/>
  <c r="P20"/>
  <c r="AF20" s="1"/>
  <c r="O20"/>
  <c r="AE20" s="1"/>
  <c r="N20"/>
  <c r="AD20" s="1"/>
  <c r="M20"/>
  <c r="AC20" s="1"/>
  <c r="L20"/>
  <c r="AB20" s="1"/>
  <c r="K20"/>
  <c r="AA20" s="1"/>
  <c r="J20"/>
  <c r="Z20" s="1"/>
  <c r="I20"/>
  <c r="Y20" s="1"/>
  <c r="H20"/>
  <c r="X20" s="1"/>
  <c r="G20"/>
  <c r="W20" s="1"/>
  <c r="F20"/>
  <c r="V20" s="1"/>
  <c r="E20"/>
  <c r="U20" s="1"/>
  <c r="D20"/>
  <c r="T20" s="1"/>
  <c r="C20"/>
  <c r="B20"/>
  <c r="R19"/>
  <c r="AH19" s="1"/>
  <c r="Q19"/>
  <c r="AG19" s="1"/>
  <c r="P19"/>
  <c r="AF19" s="1"/>
  <c r="O19"/>
  <c r="AE19" s="1"/>
  <c r="N19"/>
  <c r="AD19" s="1"/>
  <c r="M19"/>
  <c r="AC19" s="1"/>
  <c r="L19"/>
  <c r="AB19" s="1"/>
  <c r="K19"/>
  <c r="AA19" s="1"/>
  <c r="J19"/>
  <c r="Z19" s="1"/>
  <c r="I19"/>
  <c r="Y19" s="1"/>
  <c r="H19"/>
  <c r="X19" s="1"/>
  <c r="G19"/>
  <c r="W19" s="1"/>
  <c r="F19"/>
  <c r="V19" s="1"/>
  <c r="E19"/>
  <c r="U19" s="1"/>
  <c r="D19"/>
  <c r="T19" s="1"/>
  <c r="C19"/>
  <c r="B19"/>
  <c r="R18"/>
  <c r="AH18" s="1"/>
  <c r="Q18"/>
  <c r="AG18" s="1"/>
  <c r="P18"/>
  <c r="AF18" s="1"/>
  <c r="O18"/>
  <c r="AE18" s="1"/>
  <c r="N18"/>
  <c r="AD18" s="1"/>
  <c r="M18"/>
  <c r="AC18" s="1"/>
  <c r="L18"/>
  <c r="AB18" s="1"/>
  <c r="K18"/>
  <c r="AA18" s="1"/>
  <c r="J18"/>
  <c r="Z18" s="1"/>
  <c r="I18"/>
  <c r="Y18" s="1"/>
  <c r="H18"/>
  <c r="X18" s="1"/>
  <c r="G18"/>
  <c r="W18" s="1"/>
  <c r="F18"/>
  <c r="V18" s="1"/>
  <c r="E18"/>
  <c r="U18" s="1"/>
  <c r="D18"/>
  <c r="T18" s="1"/>
  <c r="C18"/>
  <c r="B18"/>
  <c r="R17"/>
  <c r="AH17" s="1"/>
  <c r="Q17"/>
  <c r="AG17" s="1"/>
  <c r="P17"/>
  <c r="AF17" s="1"/>
  <c r="O17"/>
  <c r="AE17" s="1"/>
  <c r="N17"/>
  <c r="AD17" s="1"/>
  <c r="M17"/>
  <c r="AC17" s="1"/>
  <c r="L17"/>
  <c r="AB17" s="1"/>
  <c r="K17"/>
  <c r="AA17" s="1"/>
  <c r="J17"/>
  <c r="Z17" s="1"/>
  <c r="I17"/>
  <c r="Y17" s="1"/>
  <c r="H17"/>
  <c r="X17" s="1"/>
  <c r="G17"/>
  <c r="W17" s="1"/>
  <c r="F17"/>
  <c r="V17" s="1"/>
  <c r="E17"/>
  <c r="U17" s="1"/>
  <c r="D17"/>
  <c r="T17" s="1"/>
  <c r="C17"/>
  <c r="B17"/>
  <c r="R16"/>
  <c r="AH16" s="1"/>
  <c r="Q16"/>
  <c r="AG16" s="1"/>
  <c r="P16"/>
  <c r="AF16" s="1"/>
  <c r="O16"/>
  <c r="AE16" s="1"/>
  <c r="N16"/>
  <c r="AD16" s="1"/>
  <c r="M16"/>
  <c r="AC16" s="1"/>
  <c r="L16"/>
  <c r="AB16" s="1"/>
  <c r="K16"/>
  <c r="AA16" s="1"/>
  <c r="J16"/>
  <c r="Z16" s="1"/>
  <c r="I16"/>
  <c r="Y16" s="1"/>
  <c r="H16"/>
  <c r="X16" s="1"/>
  <c r="G16"/>
  <c r="W16" s="1"/>
  <c r="F16"/>
  <c r="V16" s="1"/>
  <c r="E16"/>
  <c r="U16" s="1"/>
  <c r="D16"/>
  <c r="T16" s="1"/>
  <c r="C16"/>
  <c r="B16"/>
  <c r="R15"/>
  <c r="AH15" s="1"/>
  <c r="Q15"/>
  <c r="AG15" s="1"/>
  <c r="P15"/>
  <c r="AF15" s="1"/>
  <c r="O15"/>
  <c r="AE15" s="1"/>
  <c r="N15"/>
  <c r="AD15" s="1"/>
  <c r="M15"/>
  <c r="AC15" s="1"/>
  <c r="L15"/>
  <c r="AB15" s="1"/>
  <c r="K15"/>
  <c r="AA15" s="1"/>
  <c r="J15"/>
  <c r="Z15" s="1"/>
  <c r="I15"/>
  <c r="Y15" s="1"/>
  <c r="H15"/>
  <c r="X15" s="1"/>
  <c r="G15"/>
  <c r="W15" s="1"/>
  <c r="F15"/>
  <c r="V15" s="1"/>
  <c r="E15"/>
  <c r="U15" s="1"/>
  <c r="D15"/>
  <c r="T15" s="1"/>
  <c r="C15"/>
  <c r="B15"/>
  <c r="R14"/>
  <c r="AH14" s="1"/>
  <c r="Q14"/>
  <c r="AG14" s="1"/>
  <c r="P14"/>
  <c r="AF14" s="1"/>
  <c r="O14"/>
  <c r="AE14" s="1"/>
  <c r="N14"/>
  <c r="AD14" s="1"/>
  <c r="M14"/>
  <c r="AC14" s="1"/>
  <c r="L14"/>
  <c r="AB14" s="1"/>
  <c r="K14"/>
  <c r="AA14" s="1"/>
  <c r="J14"/>
  <c r="Z14" s="1"/>
  <c r="I14"/>
  <c r="Y14" s="1"/>
  <c r="H14"/>
  <c r="X14" s="1"/>
  <c r="G14"/>
  <c r="W14" s="1"/>
  <c r="F14"/>
  <c r="V14" s="1"/>
  <c r="E14"/>
  <c r="U14" s="1"/>
  <c r="D14"/>
  <c r="T14" s="1"/>
  <c r="C14"/>
  <c r="B14"/>
  <c r="R13"/>
  <c r="AH13" s="1"/>
  <c r="Q13"/>
  <c r="AG13" s="1"/>
  <c r="P13"/>
  <c r="AF13" s="1"/>
  <c r="O13"/>
  <c r="AE13" s="1"/>
  <c r="N13"/>
  <c r="AD13" s="1"/>
  <c r="M13"/>
  <c r="AC13" s="1"/>
  <c r="L13"/>
  <c r="AB13" s="1"/>
  <c r="K13"/>
  <c r="AA13" s="1"/>
  <c r="J13"/>
  <c r="Z13" s="1"/>
  <c r="I13"/>
  <c r="Y13" s="1"/>
  <c r="H13"/>
  <c r="X13" s="1"/>
  <c r="G13"/>
  <c r="W13" s="1"/>
  <c r="F13"/>
  <c r="V13" s="1"/>
  <c r="E13"/>
  <c r="U13" s="1"/>
  <c r="D13"/>
  <c r="C13"/>
  <c r="B13"/>
  <c r="R12"/>
  <c r="AH12" s="1"/>
  <c r="Q12"/>
  <c r="AG12" s="1"/>
  <c r="P12"/>
  <c r="AF12" s="1"/>
  <c r="O12"/>
  <c r="AE12" s="1"/>
  <c r="N12"/>
  <c r="AD12" s="1"/>
  <c r="M12"/>
  <c r="AC12" s="1"/>
  <c r="L12"/>
  <c r="AB12" s="1"/>
  <c r="K12"/>
  <c r="AA12" s="1"/>
  <c r="J12"/>
  <c r="Z12" s="1"/>
  <c r="I12"/>
  <c r="Y12" s="1"/>
  <c r="H12"/>
  <c r="X12" s="1"/>
  <c r="G12"/>
  <c r="W12" s="1"/>
  <c r="F12"/>
  <c r="V12" s="1"/>
  <c r="E12"/>
  <c r="U12" s="1"/>
  <c r="D12"/>
  <c r="C12"/>
  <c r="B12"/>
  <c r="R11"/>
  <c r="AH11" s="1"/>
  <c r="Q11"/>
  <c r="AG11" s="1"/>
  <c r="P11"/>
  <c r="AF11" s="1"/>
  <c r="O11"/>
  <c r="AE11" s="1"/>
  <c r="N11"/>
  <c r="AD11" s="1"/>
  <c r="M11"/>
  <c r="AC11" s="1"/>
  <c r="L11"/>
  <c r="AB11" s="1"/>
  <c r="K11"/>
  <c r="AA11" s="1"/>
  <c r="J11"/>
  <c r="Z11" s="1"/>
  <c r="I11"/>
  <c r="Y11" s="1"/>
  <c r="H11"/>
  <c r="X11" s="1"/>
  <c r="G11"/>
  <c r="W11" s="1"/>
  <c r="F11"/>
  <c r="V11" s="1"/>
  <c r="E11"/>
  <c r="U11" s="1"/>
  <c r="D11"/>
  <c r="C11"/>
  <c r="B11"/>
  <c r="R10"/>
  <c r="AH10" s="1"/>
  <c r="Q10"/>
  <c r="AG10" s="1"/>
  <c r="P10"/>
  <c r="AF10" s="1"/>
  <c r="O10"/>
  <c r="AE10" s="1"/>
  <c r="N10"/>
  <c r="AD10" s="1"/>
  <c r="M10"/>
  <c r="AC10" s="1"/>
  <c r="L10"/>
  <c r="AB10" s="1"/>
  <c r="K10"/>
  <c r="AA10" s="1"/>
  <c r="J10"/>
  <c r="Z10" s="1"/>
  <c r="I10"/>
  <c r="Y10" s="1"/>
  <c r="H10"/>
  <c r="X10" s="1"/>
  <c r="G10"/>
  <c r="W10" s="1"/>
  <c r="F10"/>
  <c r="V10" s="1"/>
  <c r="E10"/>
  <c r="U10" s="1"/>
  <c r="D10"/>
  <c r="C10"/>
  <c r="B10"/>
  <c r="R9"/>
  <c r="AH9" s="1"/>
  <c r="Q9"/>
  <c r="AG9" s="1"/>
  <c r="P9"/>
  <c r="AF9" s="1"/>
  <c r="O9"/>
  <c r="AE9" s="1"/>
  <c r="N9"/>
  <c r="AD9" s="1"/>
  <c r="M9"/>
  <c r="AC9" s="1"/>
  <c r="L9"/>
  <c r="AB9" s="1"/>
  <c r="K9"/>
  <c r="AA9" s="1"/>
  <c r="J9"/>
  <c r="Z9" s="1"/>
  <c r="I9"/>
  <c r="Y9" s="1"/>
  <c r="H9"/>
  <c r="X9" s="1"/>
  <c r="G9"/>
  <c r="W9" s="1"/>
  <c r="F9"/>
  <c r="V9" s="1"/>
  <c r="E9"/>
  <c r="U9" s="1"/>
  <c r="D9"/>
  <c r="C9"/>
  <c r="B9"/>
  <c r="R8"/>
  <c r="AH8" s="1"/>
  <c r="Q8"/>
  <c r="AG8" s="1"/>
  <c r="P8"/>
  <c r="AF8" s="1"/>
  <c r="O8"/>
  <c r="AE8" s="1"/>
  <c r="N8"/>
  <c r="AD8" s="1"/>
  <c r="M8"/>
  <c r="AC8" s="1"/>
  <c r="L8"/>
  <c r="AB8" s="1"/>
  <c r="K8"/>
  <c r="AA8" s="1"/>
  <c r="J8"/>
  <c r="Z8" s="1"/>
  <c r="I8"/>
  <c r="Y8" s="1"/>
  <c r="H8"/>
  <c r="X8" s="1"/>
  <c r="G8"/>
  <c r="W8" s="1"/>
  <c r="F8"/>
  <c r="V8" s="1"/>
  <c r="E8"/>
  <c r="U8" s="1"/>
  <c r="D8"/>
  <c r="C8"/>
  <c r="B8"/>
  <c r="R7"/>
  <c r="AH7" s="1"/>
  <c r="Q7"/>
  <c r="AG7" s="1"/>
  <c r="P7"/>
  <c r="AF7" s="1"/>
  <c r="O7"/>
  <c r="AE7" s="1"/>
  <c r="N7"/>
  <c r="AD7" s="1"/>
  <c r="M7"/>
  <c r="AC7" s="1"/>
  <c r="L7"/>
  <c r="AB7" s="1"/>
  <c r="K7"/>
  <c r="AA7" s="1"/>
  <c r="J7"/>
  <c r="Z7" s="1"/>
  <c r="I7"/>
  <c r="Y7" s="1"/>
  <c r="H7"/>
  <c r="X7" s="1"/>
  <c r="G7"/>
  <c r="W7" s="1"/>
  <c r="F7"/>
  <c r="V7" s="1"/>
  <c r="E7"/>
  <c r="U7" s="1"/>
  <c r="D7"/>
  <c r="C7"/>
  <c r="B7"/>
  <c r="R6"/>
  <c r="AH6" s="1"/>
  <c r="Q6"/>
  <c r="AG6" s="1"/>
  <c r="P6"/>
  <c r="AF6" s="1"/>
  <c r="O6"/>
  <c r="AE6" s="1"/>
  <c r="N6"/>
  <c r="AD6" s="1"/>
  <c r="M6"/>
  <c r="AC6" s="1"/>
  <c r="L6"/>
  <c r="AB6" s="1"/>
  <c r="K6"/>
  <c r="AA6" s="1"/>
  <c r="J6"/>
  <c r="Z6" s="1"/>
  <c r="I6"/>
  <c r="Y6" s="1"/>
  <c r="H6"/>
  <c r="X6" s="1"/>
  <c r="G6"/>
  <c r="W6" s="1"/>
  <c r="F6"/>
  <c r="V6" s="1"/>
  <c r="E6"/>
  <c r="U6" s="1"/>
  <c r="D6"/>
  <c r="T6" s="1"/>
  <c r="C6"/>
  <c r="B6"/>
  <c r="R5"/>
  <c r="AH5" s="1"/>
  <c r="Q5"/>
  <c r="AG5" s="1"/>
  <c r="P5"/>
  <c r="AF5" s="1"/>
  <c r="O5"/>
  <c r="AE5" s="1"/>
  <c r="N5"/>
  <c r="AD5" s="1"/>
  <c r="M5"/>
  <c r="AC5" s="1"/>
  <c r="L5"/>
  <c r="AB5" s="1"/>
  <c r="K5"/>
  <c r="AA5" s="1"/>
  <c r="J5"/>
  <c r="Z5" s="1"/>
  <c r="I5"/>
  <c r="Y5" s="1"/>
  <c r="H5"/>
  <c r="X5" s="1"/>
  <c r="G5"/>
  <c r="W5" s="1"/>
  <c r="F5"/>
  <c r="V5" s="1"/>
  <c r="E5"/>
  <c r="U5" s="1"/>
  <c r="D5"/>
  <c r="T5" s="1"/>
  <c r="AJ5" s="1"/>
  <c r="C5"/>
  <c r="B5"/>
  <c r="R4"/>
  <c r="AH4" s="1"/>
  <c r="Q4"/>
  <c r="AG4" s="1"/>
  <c r="P4"/>
  <c r="AF4" s="1"/>
  <c r="O4"/>
  <c r="AE4" s="1"/>
  <c r="N4"/>
  <c r="AD4" s="1"/>
  <c r="M4"/>
  <c r="AC4" s="1"/>
  <c r="L4"/>
  <c r="AB4" s="1"/>
  <c r="K4"/>
  <c r="AA4" s="1"/>
  <c r="J4"/>
  <c r="Z4" s="1"/>
  <c r="I4"/>
  <c r="Y4" s="1"/>
  <c r="H4"/>
  <c r="X4" s="1"/>
  <c r="G4"/>
  <c r="W4" s="1"/>
  <c r="F4"/>
  <c r="V4" s="1"/>
  <c r="E4"/>
  <c r="U4" s="1"/>
  <c r="D4"/>
  <c r="C4"/>
  <c r="B4"/>
  <c r="R3"/>
  <c r="AH3" s="1"/>
  <c r="Q3"/>
  <c r="AG3" s="1"/>
  <c r="P3"/>
  <c r="AF3" s="1"/>
  <c r="O3"/>
  <c r="AE3" s="1"/>
  <c r="N3"/>
  <c r="AD3" s="1"/>
  <c r="M3"/>
  <c r="AC3" s="1"/>
  <c r="L3"/>
  <c r="AB3" s="1"/>
  <c r="K3"/>
  <c r="AA3" s="1"/>
  <c r="J3"/>
  <c r="Z3" s="1"/>
  <c r="I3"/>
  <c r="Y3" s="1"/>
  <c r="H3"/>
  <c r="X3" s="1"/>
  <c r="G3"/>
  <c r="W3" s="1"/>
  <c r="F3"/>
  <c r="V3" s="1"/>
  <c r="E3"/>
  <c r="U3" s="1"/>
  <c r="D3"/>
  <c r="T3" s="1"/>
  <c r="AJ3" s="1"/>
  <c r="C3"/>
  <c r="B3"/>
  <c r="AJ16" l="1"/>
  <c r="AJ6"/>
  <c r="AJ14"/>
  <c r="AJ18"/>
  <c r="AJ22"/>
  <c r="AJ17"/>
  <c r="AJ19"/>
  <c r="AJ20"/>
  <c r="AJ21"/>
  <c r="AJ15"/>
  <c r="AI4"/>
  <c r="AI8"/>
  <c r="AI9"/>
  <c r="AI10"/>
  <c r="AI11"/>
  <c r="AI12"/>
  <c r="AI13"/>
  <c r="AI3"/>
  <c r="T4"/>
  <c r="AJ4" s="1"/>
  <c r="AI6"/>
  <c r="AI5"/>
  <c r="AI7"/>
  <c r="T7"/>
  <c r="AJ7" s="1"/>
  <c r="T8"/>
  <c r="AJ8" s="1"/>
  <c r="T9"/>
  <c r="AJ9" s="1"/>
  <c r="T10"/>
  <c r="AJ10" s="1"/>
  <c r="T11"/>
  <c r="AJ11" s="1"/>
  <c r="T12"/>
  <c r="AJ12" s="1"/>
  <c r="T13"/>
  <c r="AJ13" s="1"/>
  <c r="AI15"/>
  <c r="AI17"/>
  <c r="AI19"/>
  <c r="AI21"/>
  <c r="AI14"/>
  <c r="AI16"/>
  <c r="AI18"/>
  <c r="AI20"/>
  <c r="AI22"/>
  <c r="B25" i="9"/>
  <c r="B23"/>
  <c r="B20"/>
  <c r="B5"/>
  <c r="B2"/>
  <c r="B29"/>
  <c r="B32"/>
  <c r="B27"/>
  <c r="B24"/>
  <c r="B40"/>
  <c r="B41"/>
  <c r="B37"/>
  <c r="B36"/>
  <c r="B31"/>
  <c r="B28"/>
  <c r="B6"/>
  <c r="B26"/>
  <c r="B22"/>
  <c r="B30"/>
  <c r="B33"/>
  <c r="B35"/>
  <c r="B38"/>
  <c r="B21"/>
  <c r="B11"/>
  <c r="B8"/>
  <c r="B3"/>
  <c r="B39"/>
  <c r="B4"/>
  <c r="B10"/>
  <c r="B14"/>
  <c r="B12"/>
  <c r="B9"/>
  <c r="B7"/>
  <c r="B15"/>
  <c r="B18"/>
  <c r="B13"/>
  <c r="B16"/>
  <c r="B19"/>
  <c r="B17"/>
  <c r="B34"/>
  <c r="B35" i="4"/>
  <c r="B41" i="25" l="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41" i="23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36" i="12"/>
  <c r="B37"/>
  <c r="B2"/>
  <c r="B39"/>
  <c r="B40"/>
  <c r="B41"/>
  <c r="B36" i="17"/>
  <c r="B37"/>
  <c r="B38"/>
  <c r="B39"/>
  <c r="B40"/>
  <c r="B41"/>
  <c r="B36" i="15"/>
  <c r="B37"/>
  <c r="B38"/>
  <c r="B39"/>
  <c r="B40"/>
  <c r="B41"/>
  <c r="B36" i="16"/>
  <c r="B37"/>
  <c r="B38"/>
  <c r="B39"/>
  <c r="B40"/>
  <c r="B41"/>
  <c r="B36" i="11"/>
  <c r="B37"/>
  <c r="B38"/>
  <c r="B39"/>
  <c r="B40"/>
  <c r="B41"/>
  <c r="B36" i="4"/>
  <c r="B37"/>
  <c r="B38"/>
  <c r="B39"/>
  <c r="B40"/>
  <c r="B41"/>
  <c r="R22" i="2"/>
  <c r="Q22"/>
  <c r="P22"/>
  <c r="O22"/>
  <c r="N22"/>
  <c r="M22"/>
  <c r="L22"/>
  <c r="K22"/>
  <c r="J22"/>
  <c r="I22"/>
  <c r="H22"/>
  <c r="G22"/>
  <c r="F22"/>
  <c r="R21"/>
  <c r="Q21"/>
  <c r="P21"/>
  <c r="O21"/>
  <c r="N21"/>
  <c r="M21"/>
  <c r="L21"/>
  <c r="K21"/>
  <c r="J21"/>
  <c r="I21"/>
  <c r="H21"/>
  <c r="G21"/>
  <c r="F21"/>
  <c r="R20"/>
  <c r="Q20"/>
  <c r="P20"/>
  <c r="O20"/>
  <c r="N20"/>
  <c r="M20"/>
  <c r="L20"/>
  <c r="K20"/>
  <c r="J20"/>
  <c r="I20"/>
  <c r="H20"/>
  <c r="G20"/>
  <c r="F20"/>
  <c r="R19"/>
  <c r="Q19"/>
  <c r="P19"/>
  <c r="O19"/>
  <c r="N19"/>
  <c r="M19"/>
  <c r="L19"/>
  <c r="K19"/>
  <c r="J19"/>
  <c r="I19"/>
  <c r="H19"/>
  <c r="G19"/>
  <c r="F19"/>
  <c r="R18"/>
  <c r="Q18"/>
  <c r="P18"/>
  <c r="O18"/>
  <c r="N18"/>
  <c r="M18"/>
  <c r="L18"/>
  <c r="K18"/>
  <c r="J18"/>
  <c r="I18"/>
  <c r="H18"/>
  <c r="G18"/>
  <c r="F18"/>
  <c r="R17"/>
  <c r="Q17"/>
  <c r="P17"/>
  <c r="O17"/>
  <c r="N17"/>
  <c r="M17"/>
  <c r="L17"/>
  <c r="K17"/>
  <c r="J17"/>
  <c r="I17"/>
  <c r="H17"/>
  <c r="G17"/>
  <c r="F17"/>
  <c r="R16"/>
  <c r="Q16"/>
  <c r="P16"/>
  <c r="O16"/>
  <c r="N16"/>
  <c r="M16"/>
  <c r="L16"/>
  <c r="K16"/>
  <c r="J16"/>
  <c r="I16"/>
  <c r="H16"/>
  <c r="G16"/>
  <c r="F16"/>
  <c r="R15"/>
  <c r="Q15"/>
  <c r="P15"/>
  <c r="O15"/>
  <c r="N15"/>
  <c r="M15"/>
  <c r="L15"/>
  <c r="K15"/>
  <c r="J15"/>
  <c r="I15"/>
  <c r="H15"/>
  <c r="G15"/>
  <c r="F15"/>
  <c r="R14"/>
  <c r="Q14"/>
  <c r="P14"/>
  <c r="O14"/>
  <c r="N14"/>
  <c r="M14"/>
  <c r="L14"/>
  <c r="K14"/>
  <c r="J14"/>
  <c r="I14"/>
  <c r="H14"/>
  <c r="G14"/>
  <c r="F14"/>
  <c r="R13"/>
  <c r="Q13"/>
  <c r="P13"/>
  <c r="O13"/>
  <c r="N13"/>
  <c r="M13"/>
  <c r="L13"/>
  <c r="K13"/>
  <c r="J13"/>
  <c r="I13"/>
  <c r="H13"/>
  <c r="G13"/>
  <c r="F13"/>
  <c r="R12"/>
  <c r="Q12"/>
  <c r="P12"/>
  <c r="O12"/>
  <c r="N12"/>
  <c r="M12"/>
  <c r="L12"/>
  <c r="K12"/>
  <c r="J12"/>
  <c r="I12"/>
  <c r="H12"/>
  <c r="G12"/>
  <c r="F12"/>
  <c r="R11"/>
  <c r="Q11"/>
  <c r="P11"/>
  <c r="O11"/>
  <c r="N11"/>
  <c r="M11"/>
  <c r="L11"/>
  <c r="K11"/>
  <c r="J11"/>
  <c r="I11"/>
  <c r="H11"/>
  <c r="G11"/>
  <c r="F11"/>
  <c r="R10"/>
  <c r="Q10"/>
  <c r="P10"/>
  <c r="O10"/>
  <c r="N10"/>
  <c r="M10"/>
  <c r="L10"/>
  <c r="K10"/>
  <c r="J10"/>
  <c r="I10"/>
  <c r="H10"/>
  <c r="G10"/>
  <c r="F10"/>
  <c r="R9"/>
  <c r="Q9"/>
  <c r="P9"/>
  <c r="O9"/>
  <c r="N9"/>
  <c r="M9"/>
  <c r="L9"/>
  <c r="K9"/>
  <c r="J9"/>
  <c r="I9"/>
  <c r="H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R5"/>
  <c r="Q5"/>
  <c r="P5"/>
  <c r="O5"/>
  <c r="N5"/>
  <c r="M5"/>
  <c r="L5"/>
  <c r="K5"/>
  <c r="J5"/>
  <c r="I5"/>
  <c r="H5"/>
  <c r="G5"/>
  <c r="R4"/>
  <c r="Q4"/>
  <c r="P4"/>
  <c r="O4"/>
  <c r="N4"/>
  <c r="M4"/>
  <c r="L4"/>
  <c r="K4"/>
  <c r="J4"/>
  <c r="I4"/>
  <c r="H4"/>
  <c r="G4"/>
  <c r="R3"/>
  <c r="R24" s="1"/>
  <c r="Q3"/>
  <c r="Q24" s="1"/>
  <c r="P3"/>
  <c r="P24" s="1"/>
  <c r="O3"/>
  <c r="O24" s="1"/>
  <c r="N3"/>
  <c r="N24" s="1"/>
  <c r="M3"/>
  <c r="L3"/>
  <c r="L24" s="1"/>
  <c r="K3"/>
  <c r="K24" s="1"/>
  <c r="J3"/>
  <c r="J24" s="1"/>
  <c r="I3"/>
  <c r="I24" s="1"/>
  <c r="H3"/>
  <c r="H24" s="1"/>
  <c r="G3"/>
  <c r="G24" s="1"/>
  <c r="F5"/>
  <c r="F4"/>
  <c r="F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2"/>
  <c r="D21"/>
  <c r="D20"/>
  <c r="D19"/>
  <c r="D18"/>
  <c r="D17"/>
  <c r="D16"/>
  <c r="D15"/>
  <c r="D14"/>
  <c r="D13"/>
  <c r="D12"/>
  <c r="D11"/>
  <c r="D10"/>
  <c r="D9"/>
  <c r="D8"/>
  <c r="D6"/>
  <c r="D5"/>
  <c r="D4"/>
  <c r="D3"/>
  <c r="M24" l="1"/>
  <c r="D24"/>
  <c r="E24"/>
  <c r="F24"/>
  <c r="W40" i="1"/>
  <c r="W41"/>
  <c r="W42"/>
  <c r="W43"/>
  <c r="W44"/>
  <c r="W45"/>
  <c r="G3" i="4"/>
  <c r="W31" i="1"/>
  <c r="C40" i="33" l="1"/>
  <c r="C40" i="32"/>
  <c r="C38" i="33"/>
  <c r="C38" i="32"/>
  <c r="C36" i="33"/>
  <c r="C36" i="32"/>
  <c r="C27" i="33"/>
  <c r="C27" i="32"/>
  <c r="C41" i="33"/>
  <c r="C41" i="32"/>
  <c r="C39" i="33"/>
  <c r="C39" i="32"/>
  <c r="C37" i="33"/>
  <c r="C37" i="32"/>
  <c r="C40" i="31"/>
  <c r="C38"/>
  <c r="C36"/>
  <c r="C27"/>
  <c r="C41"/>
  <c r="C39"/>
  <c r="C37"/>
  <c r="C17" i="9"/>
  <c r="C16"/>
  <c r="C18"/>
  <c r="C3"/>
  <c r="C25"/>
  <c r="C19"/>
  <c r="C13"/>
  <c r="AI24" i="2"/>
  <c r="C41" i="25"/>
  <c r="C41" i="23"/>
  <c r="C41" i="12"/>
  <c r="C41" i="17"/>
  <c r="C41" i="15"/>
  <c r="C41" i="16"/>
  <c r="C41" i="11"/>
  <c r="C41" i="4"/>
  <c r="C39" i="25"/>
  <c r="C39" i="23"/>
  <c r="C39" i="12"/>
  <c r="C39" i="17"/>
  <c r="C39" i="15"/>
  <c r="C39" i="16"/>
  <c r="C39" i="11"/>
  <c r="C39" i="4"/>
  <c r="C37" i="25"/>
  <c r="C37" i="23"/>
  <c r="C37" i="12"/>
  <c r="C37" i="17"/>
  <c r="C37" i="15"/>
  <c r="C37" i="16"/>
  <c r="C37" i="11"/>
  <c r="C37" i="4"/>
  <c r="C27" i="25"/>
  <c r="C27" i="23"/>
  <c r="C40" i="25"/>
  <c r="C40" i="23"/>
  <c r="C40" i="15"/>
  <c r="C40" i="16"/>
  <c r="C40" i="11"/>
  <c r="C40" i="4"/>
  <c r="C40" i="12"/>
  <c r="C40" i="17"/>
  <c r="C38" i="25"/>
  <c r="C38" i="23"/>
  <c r="C38" i="15"/>
  <c r="C38" i="16"/>
  <c r="C38" i="11"/>
  <c r="C38" i="4"/>
  <c r="C2" i="12"/>
  <c r="C38" i="17"/>
  <c r="C36" i="25"/>
  <c r="C36" i="23"/>
  <c r="C36" i="15"/>
  <c r="C36" i="16"/>
  <c r="C36" i="11"/>
  <c r="C36" i="4"/>
  <c r="C36" i="12"/>
  <c r="C36" i="17"/>
  <c r="B35"/>
  <c r="B34"/>
  <c r="B33"/>
  <c r="B32"/>
  <c r="B31"/>
  <c r="B30"/>
  <c r="B29"/>
  <c r="B28"/>
  <c r="B27"/>
  <c r="B26"/>
  <c r="B24"/>
  <c r="B20"/>
  <c r="B25"/>
  <c r="B23"/>
  <c r="B19"/>
  <c r="B13"/>
  <c r="B15"/>
  <c r="B8"/>
  <c r="B22"/>
  <c r="B6"/>
  <c r="B10"/>
  <c r="B16"/>
  <c r="B12"/>
  <c r="B18"/>
  <c r="B9"/>
  <c r="B4"/>
  <c r="B5"/>
  <c r="B11"/>
  <c r="B17"/>
  <c r="B14"/>
  <c r="B3"/>
  <c r="B21"/>
  <c r="B2"/>
  <c r="B7"/>
  <c r="B1"/>
  <c r="B35" i="16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35" i="1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9" i="12"/>
  <c r="B20"/>
  <c r="B33"/>
  <c r="B34"/>
  <c r="B35"/>
  <c r="B27"/>
  <c r="B8"/>
  <c r="B28"/>
  <c r="B5"/>
  <c r="B25"/>
  <c r="B32"/>
  <c r="B13"/>
  <c r="B23"/>
  <c r="B22"/>
  <c r="B31"/>
  <c r="B30"/>
  <c r="B10"/>
  <c r="B18"/>
  <c r="B6"/>
  <c r="B26"/>
  <c r="B15"/>
  <c r="B14"/>
  <c r="B29"/>
  <c r="B12"/>
  <c r="B11"/>
  <c r="B17"/>
  <c r="B38"/>
  <c r="B24"/>
  <c r="B21"/>
  <c r="B3"/>
  <c r="B4"/>
  <c r="B7"/>
  <c r="B16"/>
  <c r="B19"/>
  <c r="B1"/>
  <c r="B35" i="11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B1" i="9"/>
  <c r="E36" i="11" l="1"/>
  <c r="D36"/>
  <c r="E38"/>
  <c r="D38"/>
  <c r="E41"/>
  <c r="D41"/>
  <c r="E40"/>
  <c r="D40"/>
  <c r="E37"/>
  <c r="D37"/>
  <c r="E39"/>
  <c r="D39"/>
  <c r="B1" i="4"/>
  <c r="B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22" i="2" l="1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C3" l="1"/>
  <c r="AH22" l="1"/>
  <c r="AH21"/>
  <c r="AH20"/>
  <c r="AH19"/>
  <c r="AH18"/>
  <c r="AH17"/>
  <c r="AH16"/>
  <c r="AH15"/>
  <c r="AH14"/>
  <c r="AH13"/>
  <c r="AH12"/>
  <c r="AH11"/>
  <c r="AH10"/>
  <c r="AH9"/>
  <c r="AH8"/>
  <c r="AH7"/>
  <c r="AH6"/>
  <c r="AH5"/>
  <c r="AH4"/>
  <c r="AH3"/>
  <c r="AG22"/>
  <c r="AG21"/>
  <c r="AG20"/>
  <c r="AG19"/>
  <c r="AG18"/>
  <c r="AG17"/>
  <c r="AG16"/>
  <c r="AG15"/>
  <c r="AG14"/>
  <c r="AG13"/>
  <c r="AG12"/>
  <c r="AG11"/>
  <c r="AG10"/>
  <c r="AG9"/>
  <c r="AG8"/>
  <c r="AG7"/>
  <c r="AG6"/>
  <c r="AG5"/>
  <c r="AG4"/>
  <c r="AG3"/>
  <c r="AG24" s="1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F24" s="1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4" s="1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4" s="1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B4"/>
  <c r="AB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Z3"/>
  <c r="Z24" s="1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4" s="1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X24" s="1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AA24" l="1"/>
  <c r="AB24"/>
  <c r="AH24"/>
  <c r="AC24"/>
  <c r="W3"/>
  <c r="W24" s="1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4" l="1"/>
  <c r="V24"/>
  <c r="U24"/>
  <c r="AJ3"/>
  <c r="AI4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C22"/>
  <c r="C21"/>
  <c r="AJ21"/>
  <c r="AJ22"/>
  <c r="C20"/>
  <c r="C19"/>
  <c r="C18"/>
  <c r="C17"/>
  <c r="C16"/>
  <c r="C15"/>
  <c r="C14"/>
  <c r="C13"/>
  <c r="C12"/>
  <c r="C11"/>
  <c r="C10"/>
  <c r="C9"/>
  <c r="C8"/>
  <c r="C7"/>
  <c r="C6"/>
  <c r="C5"/>
  <c r="C4"/>
  <c r="AJ4" l="1"/>
  <c r="AJ5"/>
  <c r="AJ6"/>
  <c r="AJ7"/>
  <c r="AJ8"/>
  <c r="AJ9"/>
  <c r="AJ10"/>
  <c r="AJ11"/>
  <c r="AJ12"/>
  <c r="AJ13"/>
  <c r="AJ14"/>
  <c r="AJ15"/>
  <c r="AJ16"/>
  <c r="AJ17"/>
  <c r="AJ18"/>
  <c r="AJ19"/>
  <c r="AJ20"/>
  <c r="W4" i="1" l="1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2"/>
  <c r="W33"/>
  <c r="W34"/>
  <c r="W35"/>
  <c r="W36"/>
  <c r="W37"/>
  <c r="W38"/>
  <c r="W39"/>
  <c r="W6"/>
  <c r="C34" i="33" l="1"/>
  <c r="C34" i="32"/>
  <c r="C32" i="33"/>
  <c r="C32" i="32"/>
  <c r="C30" i="33"/>
  <c r="C30" i="32"/>
  <c r="C28" i="33"/>
  <c r="C28" i="32"/>
  <c r="C25" i="33"/>
  <c r="C25" i="32"/>
  <c r="C23" i="33"/>
  <c r="C23" i="32"/>
  <c r="C21" i="33"/>
  <c r="C21" i="32"/>
  <c r="C19" i="33"/>
  <c r="C19" i="32"/>
  <c r="C17" i="33"/>
  <c r="C17" i="32"/>
  <c r="C15" i="33"/>
  <c r="C15" i="32"/>
  <c r="C13" i="33"/>
  <c r="C13" i="32"/>
  <c r="C11" i="33"/>
  <c r="C11" i="32"/>
  <c r="C9" i="33"/>
  <c r="C9" i="32"/>
  <c r="C7" i="33"/>
  <c r="C7" i="32"/>
  <c r="C5" i="33"/>
  <c r="C5" i="32"/>
  <c r="C3" i="33"/>
  <c r="C3" i="32"/>
  <c r="C2" i="33"/>
  <c r="C2" i="32"/>
  <c r="C35" i="33"/>
  <c r="C35" i="32"/>
  <c r="C33" i="33"/>
  <c r="C33" i="32"/>
  <c r="C31" i="33"/>
  <c r="C31" i="32"/>
  <c r="C29" i="33"/>
  <c r="C29" i="32"/>
  <c r="C26" i="33"/>
  <c r="C26" i="32"/>
  <c r="C24" i="33"/>
  <c r="C24" i="32"/>
  <c r="C22" i="33"/>
  <c r="C22" i="32"/>
  <c r="C20" i="33"/>
  <c r="C20" i="32"/>
  <c r="C18" i="33"/>
  <c r="C18" i="32"/>
  <c r="C16" i="33"/>
  <c r="C16" i="32"/>
  <c r="C14" i="33"/>
  <c r="C14" i="32"/>
  <c r="C12" i="33"/>
  <c r="C12" i="32"/>
  <c r="C10" i="33"/>
  <c r="C10" i="32"/>
  <c r="C8" i="33"/>
  <c r="C8" i="32"/>
  <c r="C6" i="33"/>
  <c r="C6" i="32"/>
  <c r="C4" i="33"/>
  <c r="C4" i="32"/>
  <c r="C2" i="31"/>
  <c r="C34"/>
  <c r="C32"/>
  <c r="C30"/>
  <c r="C28"/>
  <c r="C25"/>
  <c r="C23"/>
  <c r="C21"/>
  <c r="C19"/>
  <c r="C17"/>
  <c r="C15"/>
  <c r="C13"/>
  <c r="C11"/>
  <c r="C9"/>
  <c r="C7"/>
  <c r="C5"/>
  <c r="C3"/>
  <c r="C35"/>
  <c r="C33"/>
  <c r="C31"/>
  <c r="C29"/>
  <c r="C26"/>
  <c r="C24"/>
  <c r="C22"/>
  <c r="C20"/>
  <c r="C18"/>
  <c r="C16"/>
  <c r="C14"/>
  <c r="C10"/>
  <c r="C8"/>
  <c r="C6"/>
  <c r="C4"/>
  <c r="C12"/>
  <c r="C7" i="9"/>
  <c r="C10"/>
  <c r="C39"/>
  <c r="C12"/>
  <c r="C15"/>
  <c r="C9"/>
  <c r="C14"/>
  <c r="C4"/>
  <c r="C8"/>
  <c r="C28"/>
  <c r="C24"/>
  <c r="C5"/>
  <c r="C7" i="17"/>
  <c r="C34" i="9"/>
  <c r="C2" i="25"/>
  <c r="C2" i="23"/>
  <c r="C38" i="9"/>
  <c r="C23" i="25"/>
  <c r="C23" i="23"/>
  <c r="C33" i="9"/>
  <c r="C21" i="25"/>
  <c r="C21" i="23"/>
  <c r="C22" i="9"/>
  <c r="C19" i="25"/>
  <c r="C19" i="23"/>
  <c r="C6" i="9"/>
  <c r="C17" i="25"/>
  <c r="C17" i="23"/>
  <c r="C31" i="9"/>
  <c r="C15" i="25"/>
  <c r="C15" i="23"/>
  <c r="C12" i="17"/>
  <c r="C37" i="9"/>
  <c r="C13" i="25"/>
  <c r="C13" i="23"/>
  <c r="C40" i="9"/>
  <c r="C11" i="25"/>
  <c r="C11" i="23"/>
  <c r="C38" i="12"/>
  <c r="C27" i="9"/>
  <c r="C9" i="25"/>
  <c r="C9" i="23"/>
  <c r="C17" i="17"/>
  <c r="C29" i="9"/>
  <c r="C7" i="25"/>
  <c r="C7" i="23"/>
  <c r="C23" i="9"/>
  <c r="C3" i="25"/>
  <c r="C3" i="23"/>
  <c r="C35" i="9"/>
  <c r="C22" i="25"/>
  <c r="C22" i="23"/>
  <c r="C30" i="9"/>
  <c r="C20" i="25"/>
  <c r="C20" i="23"/>
  <c r="C26" i="9"/>
  <c r="C18" i="25"/>
  <c r="C18" i="23"/>
  <c r="C36" i="9"/>
  <c r="C14" i="25"/>
  <c r="C14" i="23"/>
  <c r="C18" i="17"/>
  <c r="C41" i="9"/>
  <c r="C12" i="25"/>
  <c r="C12" i="23"/>
  <c r="C32" i="9"/>
  <c r="C8" i="25"/>
  <c r="C8" i="23"/>
  <c r="C2" i="9"/>
  <c r="C6" i="25"/>
  <c r="C6" i="23"/>
  <c r="C20" i="9"/>
  <c r="C4" i="25"/>
  <c r="C4" i="23"/>
  <c r="C20" i="17"/>
  <c r="C21" i="9"/>
  <c r="C24" i="25"/>
  <c r="C24" i="23"/>
  <c r="C24" i="17"/>
  <c r="C11" i="9"/>
  <c r="C25" i="25"/>
  <c r="C25" i="23"/>
  <c r="C16" i="25"/>
  <c r="C16" i="23"/>
  <c r="C32" i="25"/>
  <c r="C32" i="23"/>
  <c r="C30" i="25"/>
  <c r="C30" i="23"/>
  <c r="C28" i="25"/>
  <c r="C28" i="23"/>
  <c r="C34" i="25"/>
  <c r="C34" i="23"/>
  <c r="C35" i="25"/>
  <c r="C35" i="23"/>
  <c r="C33" i="25"/>
  <c r="C33" i="23"/>
  <c r="C31" i="25"/>
  <c r="C31" i="23"/>
  <c r="C29" i="25"/>
  <c r="C29" i="23"/>
  <c r="C26" i="25"/>
  <c r="C26" i="23"/>
  <c r="C10" i="25"/>
  <c r="C10" i="23"/>
  <c r="C5" i="25"/>
  <c r="C5" i="23"/>
  <c r="C34" i="11"/>
  <c r="C34" i="17"/>
  <c r="C34" i="16"/>
  <c r="C34" i="15"/>
  <c r="C20" i="12"/>
  <c r="C34" i="4"/>
  <c r="C32" i="11"/>
  <c r="C32" i="17"/>
  <c r="C32" i="16"/>
  <c r="C32" i="15"/>
  <c r="C34" i="12"/>
  <c r="C32" i="4"/>
  <c r="C30" i="11"/>
  <c r="C30" i="17"/>
  <c r="C30" i="16"/>
  <c r="C30" i="15"/>
  <c r="C27" i="12"/>
  <c r="C30" i="4"/>
  <c r="C28" i="11"/>
  <c r="C28" i="17"/>
  <c r="C28" i="16"/>
  <c r="C28" i="15"/>
  <c r="C28" i="12"/>
  <c r="C28" i="4"/>
  <c r="C26" i="11"/>
  <c r="C26" i="17"/>
  <c r="C26" i="16"/>
  <c r="C26" i="15"/>
  <c r="C25" i="12"/>
  <c r="C26" i="4"/>
  <c r="C22" i="11"/>
  <c r="C22" i="12"/>
  <c r="C23" i="17"/>
  <c r="C22" i="16"/>
  <c r="C22" i="15"/>
  <c r="C22" i="4"/>
  <c r="C18" i="11"/>
  <c r="C18" i="12"/>
  <c r="C8" i="17"/>
  <c r="C18" i="16"/>
  <c r="C18" i="15"/>
  <c r="C18" i="4"/>
  <c r="C9" i="12"/>
  <c r="C35" i="17"/>
  <c r="C35" i="16"/>
  <c r="C35" i="15"/>
  <c r="C35" i="11"/>
  <c r="C35" i="4"/>
  <c r="C33" i="12"/>
  <c r="C33" i="11"/>
  <c r="C33" i="17"/>
  <c r="C33" i="16"/>
  <c r="C33" i="15"/>
  <c r="C33" i="4"/>
  <c r="C35" i="12"/>
  <c r="C31" i="17"/>
  <c r="C31" i="16"/>
  <c r="C31" i="15"/>
  <c r="C31" i="11"/>
  <c r="C31" i="4"/>
  <c r="C8" i="12"/>
  <c r="C29" i="11"/>
  <c r="C29" i="17"/>
  <c r="C29" i="16"/>
  <c r="C29" i="15"/>
  <c r="C29" i="4"/>
  <c r="C5" i="12"/>
  <c r="C27" i="17"/>
  <c r="C27" i="16"/>
  <c r="C27" i="15"/>
  <c r="C27" i="11"/>
  <c r="C27" i="4"/>
  <c r="C23" i="11"/>
  <c r="C25" i="17"/>
  <c r="C23" i="16"/>
  <c r="C23" i="15"/>
  <c r="C23" i="12"/>
  <c r="C23" i="4"/>
  <c r="C19" i="17"/>
  <c r="C21" i="16"/>
  <c r="C21" i="15"/>
  <c r="C31" i="12"/>
  <c r="C21" i="11"/>
  <c r="C21" i="4"/>
  <c r="C17" i="11"/>
  <c r="C22" i="17"/>
  <c r="C17" i="16"/>
  <c r="C17" i="15"/>
  <c r="C6" i="12"/>
  <c r="C17" i="4"/>
  <c r="C10" i="17"/>
  <c r="C15" i="16"/>
  <c r="C15" i="15"/>
  <c r="C15" i="12"/>
  <c r="C15" i="11"/>
  <c r="C15" i="4"/>
  <c r="C11" i="12"/>
  <c r="C9" i="17"/>
  <c r="C11" i="16"/>
  <c r="C11" i="15"/>
  <c r="C11" i="11"/>
  <c r="C11" i="4"/>
  <c r="C14" i="16"/>
  <c r="C14" i="12"/>
  <c r="C16" i="17"/>
  <c r="C14" i="15"/>
  <c r="C14" i="11"/>
  <c r="C14" i="4"/>
  <c r="C15" i="17"/>
  <c r="C19" i="16"/>
  <c r="C19" i="15"/>
  <c r="C10" i="12"/>
  <c r="C19" i="11"/>
  <c r="C19" i="4"/>
  <c r="C21" i="17"/>
  <c r="C4" i="15"/>
  <c r="C4" i="11"/>
  <c r="C4" i="16"/>
  <c r="C7" i="12"/>
  <c r="C4" i="4"/>
  <c r="C11" i="17"/>
  <c r="C8" i="11"/>
  <c r="C8" i="16"/>
  <c r="C8" i="15"/>
  <c r="C24" i="12"/>
  <c r="C8" i="4"/>
  <c r="C6" i="16"/>
  <c r="C3" i="12"/>
  <c r="C14" i="17"/>
  <c r="C6" i="15"/>
  <c r="C6" i="11"/>
  <c r="C6" i="4"/>
  <c r="C16" i="16"/>
  <c r="C16" i="15"/>
  <c r="C26" i="12"/>
  <c r="C6" i="17"/>
  <c r="C16" i="11"/>
  <c r="C16" i="4"/>
  <c r="C5" i="17"/>
  <c r="C9" i="15"/>
  <c r="C9" i="16"/>
  <c r="C9" i="11"/>
  <c r="C9" i="4"/>
  <c r="C3" i="17"/>
  <c r="C5" i="16"/>
  <c r="C5" i="15"/>
  <c r="C4" i="12"/>
  <c r="C5" i="11"/>
  <c r="C13" i="17"/>
  <c r="C20" i="15"/>
  <c r="C20" i="11"/>
  <c r="C20" i="16"/>
  <c r="C30" i="12"/>
  <c r="C4" i="17"/>
  <c r="C10" i="16"/>
  <c r="C10" i="15"/>
  <c r="C10" i="11"/>
  <c r="C17" i="12"/>
  <c r="C10" i="4"/>
  <c r="C2" i="17"/>
  <c r="C3" i="16"/>
  <c r="C16" i="12"/>
  <c r="C3" i="11"/>
  <c r="C3" i="15"/>
  <c r="C3" i="4"/>
  <c r="C12" i="11"/>
  <c r="C12" i="16"/>
  <c r="C12" i="15"/>
  <c r="C12" i="12"/>
  <c r="C12" i="4"/>
  <c r="C2" i="16"/>
  <c r="C19" i="12"/>
  <c r="C2" i="15"/>
  <c r="C2" i="11"/>
  <c r="C2" i="4"/>
  <c r="C13" i="16"/>
  <c r="C13" i="15"/>
  <c r="C29" i="12"/>
  <c r="C13" i="11"/>
  <c r="C13" i="4"/>
  <c r="C25" i="16"/>
  <c r="C32" i="12"/>
  <c r="C25" i="11"/>
  <c r="C25" i="15"/>
  <c r="C25" i="4"/>
  <c r="C24" i="16"/>
  <c r="C24" i="15"/>
  <c r="C13" i="12"/>
  <c r="C24" i="11"/>
  <c r="C24" i="4"/>
  <c r="C7" i="16"/>
  <c r="C21" i="12"/>
  <c r="C7" i="11"/>
  <c r="C7" i="15"/>
  <c r="C7" i="4"/>
  <c r="C20"/>
  <c r="C5"/>
  <c r="AI3" i="2"/>
  <c r="D40" i="9" l="1"/>
  <c r="D24"/>
  <c r="D36"/>
  <c r="D5"/>
  <c r="D33"/>
  <c r="D3"/>
  <c r="D8"/>
  <c r="D31"/>
  <c r="D16"/>
  <c r="D30"/>
  <c r="D20"/>
  <c r="D18"/>
  <c r="D10"/>
  <c r="D27"/>
  <c r="D14"/>
  <c r="D32"/>
  <c r="D11"/>
  <c r="D19"/>
  <c r="D21"/>
  <c r="D17"/>
  <c r="D13"/>
  <c r="D22"/>
  <c r="D15"/>
  <c r="D26"/>
  <c r="D7"/>
  <c r="D37"/>
  <c r="D4"/>
  <c r="D41"/>
  <c r="D39"/>
  <c r="D25"/>
  <c r="D29"/>
  <c r="D38"/>
  <c r="D2"/>
  <c r="D35"/>
  <c r="D23"/>
  <c r="D6"/>
  <c r="D9"/>
  <c r="D28"/>
  <c r="D12"/>
  <c r="G7" i="4"/>
  <c r="G4"/>
  <c r="G5"/>
  <c r="G2"/>
  <c r="E1" i="32" s="1"/>
  <c r="D34" i="9"/>
  <c r="E15" i="11"/>
  <c r="D15"/>
  <c r="E17"/>
  <c r="D17"/>
  <c r="E23"/>
  <c r="D23"/>
  <c r="E29"/>
  <c r="D29"/>
  <c r="E33"/>
  <c r="D33"/>
  <c r="D18"/>
  <c r="E18"/>
  <c r="D22"/>
  <c r="E22"/>
  <c r="D26"/>
  <c r="E26"/>
  <c r="D28"/>
  <c r="E28"/>
  <c r="D30"/>
  <c r="E30"/>
  <c r="D32"/>
  <c r="E32"/>
  <c r="E34"/>
  <c r="D34"/>
  <c r="E11"/>
  <c r="D11"/>
  <c r="E21"/>
  <c r="D21"/>
  <c r="E27"/>
  <c r="D27"/>
  <c r="E31"/>
  <c r="D31"/>
  <c r="D35"/>
  <c r="E35"/>
  <c r="D14"/>
  <c r="E14"/>
  <c r="E19"/>
  <c r="D19"/>
  <c r="D4"/>
  <c r="E4"/>
  <c r="D8"/>
  <c r="E8"/>
  <c r="D6"/>
  <c r="E6"/>
  <c r="D16"/>
  <c r="E16"/>
  <c r="E9"/>
  <c r="D9"/>
  <c r="E5"/>
  <c r="D5"/>
  <c r="D20"/>
  <c r="E20"/>
  <c r="D10"/>
  <c r="E10"/>
  <c r="E3"/>
  <c r="D3"/>
  <c r="D12"/>
  <c r="E12"/>
  <c r="D2"/>
  <c r="E2"/>
  <c r="E13"/>
  <c r="D13"/>
  <c r="E25"/>
  <c r="D25"/>
  <c r="D24"/>
  <c r="E24"/>
  <c r="E7"/>
  <c r="D7"/>
  <c r="E1" i="31" l="1"/>
  <c r="AJ24" i="2"/>
  <c r="G8" i="4"/>
  <c r="G9" s="1"/>
  <c r="G10" s="1"/>
  <c r="B1" i="19"/>
  <c r="G6" i="4"/>
  <c r="G11" s="1"/>
  <c r="C2" i="18"/>
  <c r="G12" i="4" l="1"/>
  <c r="B4" i="19"/>
  <c r="B2"/>
  <c r="C3" i="18"/>
  <c r="B5" i="19"/>
  <c r="B3"/>
</calcChain>
</file>

<file path=xl/sharedStrings.xml><?xml version="1.0" encoding="utf-8"?>
<sst xmlns="http://schemas.openxmlformats.org/spreadsheetml/2006/main" count="130" uniqueCount="78">
  <si>
    <t>سوال</t>
  </si>
  <si>
    <t>جمع</t>
  </si>
  <si>
    <t>تعداد دانش آموزان:</t>
  </si>
  <si>
    <t>نام دبیر:</t>
  </si>
  <si>
    <t>نفر</t>
  </si>
  <si>
    <t xml:space="preserve"> نام مبحث مورد تدریس</t>
  </si>
  <si>
    <t>نام درس:</t>
  </si>
  <si>
    <t>نام مدرسه:</t>
  </si>
  <si>
    <t>سوال 1</t>
  </si>
  <si>
    <t>سوال 2</t>
  </si>
  <si>
    <t>سوال 3</t>
  </si>
  <si>
    <t>سوال 4</t>
  </si>
  <si>
    <t>سوال 5</t>
  </si>
  <si>
    <t>سوال 6</t>
  </si>
  <si>
    <t>سوال 7</t>
  </si>
  <si>
    <t>سوال 8</t>
  </si>
  <si>
    <t>سوال 9</t>
  </si>
  <si>
    <t>سوال 10</t>
  </si>
  <si>
    <t>سوال 11</t>
  </si>
  <si>
    <t>سوال2 1</t>
  </si>
  <si>
    <t>سوال3 1</t>
  </si>
  <si>
    <t>سوال4 1</t>
  </si>
  <si>
    <t>سوال5 1</t>
  </si>
  <si>
    <t>سوال6 1</t>
  </si>
  <si>
    <t>سوال17</t>
  </si>
  <si>
    <t>سوال18</t>
  </si>
  <si>
    <t>سوال9 1</t>
  </si>
  <si>
    <t>سوال20</t>
  </si>
  <si>
    <t>نام  دانش آموز</t>
  </si>
  <si>
    <t>ردیف</t>
  </si>
  <si>
    <t>جمع نمره</t>
  </si>
  <si>
    <r>
      <rPr>
        <b/>
        <sz val="12"/>
        <color theme="1"/>
        <rFont val="2  Titr"/>
        <charset val="178"/>
      </rPr>
      <t xml:space="preserve">بارم هر سوال   </t>
    </r>
    <r>
      <rPr>
        <b/>
        <sz val="11"/>
        <color theme="1"/>
        <rFont val="2  Titr"/>
        <charset val="178"/>
      </rPr>
      <t xml:space="preserve">      </t>
    </r>
    <r>
      <rPr>
        <b/>
        <sz val="16"/>
        <color theme="1"/>
        <rFont val="Symbol"/>
        <family val="1"/>
        <charset val="2"/>
      </rPr>
      <t>¬</t>
    </r>
  </si>
  <si>
    <t>سال  تحصیلی:</t>
  </si>
  <si>
    <t xml:space="preserve">تاریخ: </t>
  </si>
  <si>
    <t>پایه:</t>
  </si>
  <si>
    <t>نام رشته:</t>
  </si>
  <si>
    <t>کد پرسنلی:</t>
  </si>
  <si>
    <t>استان :</t>
  </si>
  <si>
    <t>شهرستان:</t>
  </si>
  <si>
    <t>تعداد سوالات:</t>
  </si>
  <si>
    <t>عدد</t>
  </si>
  <si>
    <t>درصد</t>
  </si>
  <si>
    <t>نمره دانش آموز</t>
  </si>
  <si>
    <t>رتبه در کلاس</t>
  </si>
  <si>
    <t>کارنامه توصیفی</t>
  </si>
  <si>
    <t>درصدقبولی</t>
  </si>
  <si>
    <t>وضعیت در یک نگاه</t>
  </si>
  <si>
    <t>بارم سوال</t>
  </si>
  <si>
    <t>لطفا فقط خانه های زرد رنگ را پر نمایید. بقیه خانه ها بطور اتوماتیک کامل خواهد شد. با تشکر</t>
  </si>
  <si>
    <t>درصد مردودی</t>
  </si>
  <si>
    <t>درصد دانش آموزان ضعیف</t>
  </si>
  <si>
    <t>درصد دانش آموزان مردود</t>
  </si>
  <si>
    <t>درصد دانش آموزان متوسط</t>
  </si>
  <si>
    <t>درصد دانش آموزان خوب</t>
  </si>
  <si>
    <t>درصد دانش آموزان عالی</t>
  </si>
  <si>
    <t>معدل کلاس</t>
  </si>
  <si>
    <t>درصد های پاسخ به سوال مورد نظر</t>
  </si>
  <si>
    <t>تعداد پاسخ ها به سوال مورد نظر</t>
  </si>
  <si>
    <t>جهت نمایش 10 نفر برتر کلاس دکمه های  (ALT+CTRL+L) را همزمان فشار دهید</t>
  </si>
  <si>
    <t>جهت نمایش رتبه بندی کل کلاس دکمه های  (ALT+CTRL+L) را همزمان فشار دهید</t>
  </si>
  <si>
    <t>جهت نمایش  افراد قبول شده، دکمه های  (ALT+CTRL+L) را همزمان فشار دهید</t>
  </si>
  <si>
    <t>جهت نمایش  افراد مردود شده، دکمه های  (ALT+CTRL+L) را همزمان فشار دهید</t>
  </si>
  <si>
    <t>درصد قبولی</t>
  </si>
  <si>
    <t>توجه</t>
  </si>
  <si>
    <t>عنوان مبحث مورد  تدریس   هر سوال</t>
  </si>
  <si>
    <t xml:space="preserve">تعداد دانش آموزان </t>
  </si>
  <si>
    <t>جهت نمایش صحیح دانش آموزان دکمه های  (ALT+CTRL+L) را همزمان فشار دهید</t>
  </si>
  <si>
    <t>جهت نمایش  صحیح، دکمه های  (ALT+CTRL+L) را همزمان فشار دهید</t>
  </si>
  <si>
    <t>جهت نمایش  صحیح ، دکمه های  (ALT+CTRL+L) را همزمان فشار دهید</t>
  </si>
  <si>
    <t>بالاترین نمره کلاس</t>
  </si>
  <si>
    <t>٪</t>
  </si>
  <si>
    <t>جهت نمایش افراد عالی  کلاس دکمه های  (ALT+CTRL+L) را همزمان فشار دهید</t>
  </si>
  <si>
    <t>جهت نمایش افراد خوب کلاس دکمه های  (ALT+CTRL+L) را همزمان فشار دهید</t>
  </si>
  <si>
    <t>جهت نمایش افراد ضعیف کلاس دکمه های  (ALT+CTRL+L) را همزمان فشار دهید</t>
  </si>
  <si>
    <t>-</t>
  </si>
  <si>
    <t>/</t>
  </si>
  <si>
    <t>میانگین  پاسخ  دانش آموزان</t>
  </si>
  <si>
    <t>معدل كلاس =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</si>
</sst>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scheme val="minor"/>
    </font>
    <font>
      <sz val="9"/>
      <color theme="1"/>
      <name val="2  Titr"/>
      <charset val="178"/>
    </font>
    <font>
      <sz val="14"/>
      <name val="2  Titr"/>
      <charset val="178"/>
    </font>
    <font>
      <sz val="7"/>
      <name val="2  Titr"/>
      <charset val="178"/>
    </font>
    <font>
      <sz val="9"/>
      <name val="2  Titr"/>
      <charset val="178"/>
    </font>
    <font>
      <sz val="8"/>
      <name val="2  Titr"/>
      <charset val="178"/>
    </font>
    <font>
      <sz val="11"/>
      <color theme="1"/>
      <name val="2  Titr"/>
      <charset val="178"/>
    </font>
    <font>
      <sz val="18"/>
      <color theme="1"/>
      <name val="2  Titr"/>
      <charset val="178"/>
    </font>
    <font>
      <sz val="11"/>
      <name val="2  Titr"/>
      <charset val="178"/>
    </font>
    <font>
      <sz val="10"/>
      <name val="2  Titr"/>
      <charset val="178"/>
    </font>
    <font>
      <b/>
      <sz val="10"/>
      <color theme="1"/>
      <name val="2  Titr"/>
      <charset val="178"/>
    </font>
    <font>
      <b/>
      <sz val="11"/>
      <color theme="1"/>
      <name val="2  Titr"/>
      <charset val="178"/>
    </font>
    <font>
      <b/>
      <sz val="16"/>
      <color theme="1"/>
      <name val="Symbol"/>
      <family val="1"/>
      <charset val="2"/>
    </font>
    <font>
      <sz val="12"/>
      <color theme="1"/>
      <name val="2  Titr"/>
      <charset val="178"/>
    </font>
    <font>
      <b/>
      <sz val="12"/>
      <color theme="1"/>
      <name val="2  Titr"/>
      <charset val="178"/>
    </font>
    <font>
      <b/>
      <sz val="14"/>
      <color theme="1"/>
      <name val="2  Titr"/>
      <charset val="178"/>
    </font>
    <font>
      <sz val="22"/>
      <color theme="1"/>
      <name val="Calibri"/>
      <family val="2"/>
      <scheme val="minor"/>
    </font>
    <font>
      <sz val="12"/>
      <name val="2  Titr"/>
      <charset val="178"/>
    </font>
    <font>
      <sz val="9"/>
      <color rgb="FFFF0000"/>
      <name val="2  Titr"/>
      <charset val="178"/>
    </font>
    <font>
      <sz val="11"/>
      <color rgb="FF0070C0"/>
      <name val="2  Titr"/>
      <charset val="178"/>
    </font>
    <font>
      <sz val="10"/>
      <color theme="1"/>
      <name val="2  Titr"/>
      <charset val="178"/>
    </font>
    <font>
      <sz val="11"/>
      <color rgb="FFFF0000"/>
      <name val="2  Yekan"/>
      <charset val="178"/>
    </font>
    <font>
      <sz val="16"/>
      <name val="2  Titr"/>
      <charset val="178"/>
    </font>
    <font>
      <sz val="16"/>
      <color theme="1"/>
      <name val="2  Titr"/>
      <charset val="178"/>
    </font>
    <font>
      <sz val="16"/>
      <color theme="1"/>
      <name val="Calibri"/>
      <family val="2"/>
      <scheme val="minor"/>
    </font>
    <font>
      <sz val="18"/>
      <color rgb="FFFF0000"/>
      <name val="2  Yekan"/>
      <charset val="178"/>
    </font>
    <font>
      <sz val="14"/>
      <color theme="1"/>
      <name val="2  Titr"/>
      <charset val="178"/>
    </font>
    <font>
      <sz val="16"/>
      <color theme="1"/>
      <name val="2  Jadid"/>
      <charset val="178"/>
    </font>
    <font>
      <sz val="10"/>
      <color rgb="FFFF0000"/>
      <name val="2  Yekan"/>
      <charset val="178"/>
    </font>
    <font>
      <sz val="12"/>
      <color rgb="FFFF0000"/>
      <name val="2  Yekan"/>
      <charset val="178"/>
    </font>
    <font>
      <sz val="14"/>
      <color rgb="FFFF0000"/>
      <name val="2  Yekan"/>
      <charset val="178"/>
    </font>
    <font>
      <sz val="26"/>
      <color theme="1"/>
      <name val="2  Titr"/>
      <charset val="178"/>
    </font>
    <font>
      <b/>
      <sz val="13"/>
      <color rgb="FFFF0000"/>
      <name val="2  Yekan"/>
      <charset val="178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Protection="1">
      <protection locked="0"/>
    </xf>
    <xf numFmtId="9" fontId="8" fillId="6" borderId="4" xfId="0" applyNumberFormat="1" applyFont="1" applyFill="1" applyBorder="1" applyAlignment="1" applyProtection="1">
      <alignment horizontal="center" vertical="center" readingOrder="2"/>
      <protection locked="0"/>
    </xf>
    <xf numFmtId="0" fontId="8" fillId="3" borderId="4" xfId="0" applyNumberFormat="1" applyFont="1" applyFill="1" applyBorder="1" applyAlignment="1" applyProtection="1">
      <alignment horizontal="center" vertical="center" readingOrder="2"/>
      <protection locked="0"/>
    </xf>
    <xf numFmtId="0" fontId="6" fillId="0" borderId="6" xfId="0" applyFont="1" applyBorder="1" applyAlignment="1">
      <alignment horizontal="center" vertical="center"/>
    </xf>
    <xf numFmtId="0" fontId="8" fillId="3" borderId="6" xfId="0" applyNumberFormat="1" applyFont="1" applyFill="1" applyBorder="1" applyAlignment="1" applyProtection="1">
      <alignment horizontal="center" vertical="center" readingOrder="2"/>
      <protection locked="0"/>
    </xf>
    <xf numFmtId="0" fontId="8" fillId="16" borderId="6" xfId="0" applyNumberFormat="1" applyFont="1" applyFill="1" applyBorder="1" applyAlignment="1" applyProtection="1">
      <alignment horizontal="center" vertical="center" readingOrder="2"/>
      <protection locked="0"/>
    </xf>
    <xf numFmtId="0" fontId="0" fillId="15" borderId="6" xfId="0" applyFill="1" applyBorder="1" applyProtection="1">
      <protection hidden="1"/>
    </xf>
    <xf numFmtId="0" fontId="0" fillId="0" borderId="0" xfId="0" applyProtection="1">
      <protection hidden="1"/>
    </xf>
    <xf numFmtId="1" fontId="4" fillId="2" borderId="5" xfId="0" applyNumberFormat="1" applyFont="1" applyFill="1" applyBorder="1" applyAlignment="1" applyProtection="1">
      <alignment horizontal="center" readingOrder="2"/>
      <protection hidden="1"/>
    </xf>
    <xf numFmtId="2" fontId="4" fillId="2" borderId="6" xfId="0" applyNumberFormat="1" applyFont="1" applyFill="1" applyBorder="1" applyAlignment="1" applyProtection="1">
      <alignment horizontal="center" readingOrder="2"/>
      <protection hidden="1"/>
    </xf>
    <xf numFmtId="2" fontId="4" fillId="2" borderId="7" xfId="0" applyNumberFormat="1" applyFont="1" applyFill="1" applyBorder="1" applyAlignment="1" applyProtection="1">
      <alignment horizontal="center" readingOrder="2"/>
      <protection hidden="1"/>
    </xf>
    <xf numFmtId="9" fontId="3" fillId="15" borderId="6" xfId="0" applyNumberFormat="1" applyFont="1" applyFill="1" applyBorder="1" applyAlignment="1" applyProtection="1">
      <alignment horizontal="center" readingOrder="2"/>
      <protection hidden="1"/>
    </xf>
    <xf numFmtId="2" fontId="9" fillId="11" borderId="6" xfId="0" applyNumberFormat="1" applyFont="1" applyFill="1" applyBorder="1" applyAlignment="1" applyProtection="1">
      <alignment readingOrder="2"/>
      <protection hidden="1"/>
    </xf>
    <xf numFmtId="0" fontId="4" fillId="2" borderId="21" xfId="0" applyFont="1" applyFill="1" applyBorder="1" applyAlignment="1" applyProtection="1">
      <alignment horizontal="center" readingOrder="2"/>
      <protection hidden="1"/>
    </xf>
    <xf numFmtId="0" fontId="18" fillId="0" borderId="6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readingOrder="2"/>
      <protection hidden="1"/>
    </xf>
    <xf numFmtId="0" fontId="5" fillId="3" borderId="6" xfId="0" applyNumberFormat="1" applyFont="1" applyFill="1" applyBorder="1" applyAlignment="1" applyProtection="1">
      <alignment horizontal="center" readingOrder="2"/>
      <protection hidden="1"/>
    </xf>
    <xf numFmtId="9" fontId="3" fillId="7" borderId="6" xfId="0" applyNumberFormat="1" applyFont="1" applyFill="1" applyBorder="1" applyAlignment="1" applyProtection="1">
      <alignment horizontal="center" readingOrder="2"/>
      <protection hidden="1"/>
    </xf>
    <xf numFmtId="1" fontId="5" fillId="3" borderId="6" xfId="0" applyNumberFormat="1" applyFont="1" applyFill="1" applyBorder="1" applyAlignment="1" applyProtection="1">
      <alignment horizontal="center" readingOrder="2"/>
      <protection hidden="1"/>
    </xf>
    <xf numFmtId="0" fontId="5" fillId="6" borderId="6" xfId="0" applyNumberFormat="1" applyFont="1" applyFill="1" applyBorder="1" applyAlignment="1" applyProtection="1">
      <alignment horizontal="center" readingOrder="2"/>
      <protection hidden="1"/>
    </xf>
    <xf numFmtId="1" fontId="5" fillId="8" borderId="6" xfId="0" applyNumberFormat="1" applyFont="1" applyFill="1" applyBorder="1" applyAlignment="1" applyProtection="1">
      <alignment horizontal="center" readingOrder="2"/>
      <protection hidden="1"/>
    </xf>
    <xf numFmtId="0" fontId="4" fillId="2" borderId="22" xfId="0" applyFont="1" applyFill="1" applyBorder="1" applyAlignment="1" applyProtection="1">
      <alignment horizontal="center" readingOrder="2"/>
      <protection hidden="1"/>
    </xf>
    <xf numFmtId="0" fontId="18" fillId="14" borderId="6" xfId="0" applyNumberFormat="1" applyFont="1" applyFill="1" applyBorder="1" applyAlignment="1" applyProtection="1">
      <alignment horizontal="center" vertical="center"/>
      <protection hidden="1"/>
    </xf>
    <xf numFmtId="0" fontId="5" fillId="14" borderId="6" xfId="0" applyNumberFormat="1" applyFont="1" applyFill="1" applyBorder="1" applyAlignment="1" applyProtection="1">
      <alignment horizontal="center" readingOrder="2"/>
      <protection hidden="1"/>
    </xf>
    <xf numFmtId="9" fontId="3" fillId="14" borderId="6" xfId="0" applyNumberFormat="1" applyFont="1" applyFill="1" applyBorder="1" applyAlignment="1" applyProtection="1">
      <alignment horizontal="center" readingOrder="2"/>
      <protection hidden="1"/>
    </xf>
    <xf numFmtId="1" fontId="5" fillId="14" borderId="6" xfId="0" applyNumberFormat="1" applyFont="1" applyFill="1" applyBorder="1" applyAlignment="1" applyProtection="1">
      <alignment horizontal="center" readingOrder="2"/>
      <protection hidden="1"/>
    </xf>
    <xf numFmtId="0" fontId="18" fillId="0" borderId="6" xfId="0" applyNumberFormat="1" applyFont="1" applyFill="1" applyBorder="1" applyAlignment="1" applyProtection="1">
      <alignment horizontal="center" vertical="center"/>
      <protection hidden="1"/>
    </xf>
    <xf numFmtId="0" fontId="0" fillId="7" borderId="6" xfId="0" applyFill="1" applyBorder="1" applyProtection="1">
      <protection hidden="1"/>
    </xf>
    <xf numFmtId="0" fontId="0" fillId="14" borderId="6" xfId="0" applyFill="1" applyBorder="1" applyProtection="1">
      <protection hidden="1"/>
    </xf>
    <xf numFmtId="1" fontId="0" fillId="0" borderId="0" xfId="0" applyNumberFormat="1" applyProtection="1">
      <protection hidden="1"/>
    </xf>
    <xf numFmtId="0" fontId="4" fillId="10" borderId="6" xfId="0" applyNumberFormat="1" applyFont="1" applyFill="1" applyBorder="1" applyAlignment="1" applyProtection="1">
      <alignment horizontal="center" vertical="center" readingOrder="2"/>
      <protection hidden="1"/>
    </xf>
    <xf numFmtId="0" fontId="17" fillId="10" borderId="6" xfId="0" applyNumberFormat="1" applyFont="1" applyFill="1" applyBorder="1" applyAlignment="1" applyProtection="1">
      <alignment horizontal="center" vertical="center" readingOrder="2"/>
      <protection hidden="1"/>
    </xf>
    <xf numFmtId="0" fontId="5" fillId="10" borderId="6" xfId="0" applyNumberFormat="1" applyFont="1" applyFill="1" applyBorder="1" applyAlignment="1" applyProtection="1">
      <alignment horizontal="center" vertical="center" readingOrder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3" borderId="4" xfId="0" applyNumberFormat="1" applyFont="1" applyFill="1" applyBorder="1" applyAlignment="1" applyProtection="1">
      <alignment horizontal="center" vertical="center" readingOrder="2"/>
      <protection hidden="1"/>
    </xf>
    <xf numFmtId="9" fontId="8" fillId="6" borderId="4" xfId="0" applyNumberFormat="1" applyFont="1" applyFill="1" applyBorder="1" applyAlignment="1" applyProtection="1">
      <alignment horizontal="center" vertical="center" readingOrder="2"/>
      <protection hidden="1"/>
    </xf>
    <xf numFmtId="0" fontId="8" fillId="9" borderId="6" xfId="0" applyNumberFormat="1" applyFont="1" applyFill="1" applyBorder="1" applyAlignment="1" applyProtection="1">
      <alignment horizontal="center" vertical="center" readingOrder="2"/>
      <protection hidden="1"/>
    </xf>
    <xf numFmtId="2" fontId="22" fillId="8" borderId="6" xfId="0" applyNumberFormat="1" applyFont="1" applyFill="1" applyBorder="1" applyAlignment="1" applyProtection="1">
      <alignment horizontal="center" vertical="center" readingOrder="2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2" fillId="8" borderId="6" xfId="0" applyNumberFormat="1" applyFont="1" applyFill="1" applyBorder="1" applyAlignment="1" applyProtection="1">
      <alignment horizontal="center" vertical="center" readingOrder="2"/>
      <protection hidden="1"/>
    </xf>
    <xf numFmtId="2" fontId="22" fillId="4" borderId="7" xfId="0" applyNumberFormat="1" applyFont="1" applyFill="1" applyBorder="1" applyAlignment="1" applyProtection="1">
      <alignment horizontal="left" vertical="center" readingOrder="2"/>
      <protection hidden="1"/>
    </xf>
    <xf numFmtId="2" fontId="22" fillId="4" borderId="6" xfId="0" applyNumberFormat="1" applyFont="1" applyFill="1" applyBorder="1" applyAlignment="1" applyProtection="1">
      <alignment horizontal="left" vertical="center" readingOrder="2"/>
      <protection hidden="1"/>
    </xf>
    <xf numFmtId="9" fontId="17" fillId="8" borderId="20" xfId="0" applyNumberFormat="1" applyFont="1" applyFill="1" applyBorder="1" applyAlignment="1" applyProtection="1">
      <alignment horizontal="center" vertical="center" readingOrder="2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8" fillId="16" borderId="6" xfId="0" applyNumberFormat="1" applyFont="1" applyFill="1" applyBorder="1" applyAlignment="1" applyProtection="1">
      <alignment horizontal="center" vertical="center" readingOrder="2"/>
      <protection hidden="1"/>
    </xf>
    <xf numFmtId="0" fontId="8" fillId="3" borderId="6" xfId="0" applyNumberFormat="1" applyFont="1" applyFill="1" applyBorder="1" applyAlignment="1" applyProtection="1">
      <alignment horizontal="center" vertical="center" readingOrder="2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0" fontId="23" fillId="12" borderId="7" xfId="0" applyFont="1" applyFill="1" applyBorder="1" applyAlignment="1" applyProtection="1">
      <alignment vertical="center"/>
      <protection hidden="1"/>
    </xf>
    <xf numFmtId="164" fontId="22" fillId="4" borderId="6" xfId="0" applyNumberFormat="1" applyFont="1" applyFill="1" applyBorder="1" applyAlignment="1" applyProtection="1">
      <alignment horizontal="center" vertical="center" readingOrder="2"/>
      <protection hidden="1"/>
    </xf>
    <xf numFmtId="0" fontId="13" fillId="12" borderId="7" xfId="0" applyFont="1" applyFill="1" applyBorder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9" fontId="8" fillId="4" borderId="4" xfId="0" applyNumberFormat="1" applyFont="1" applyFill="1" applyBorder="1" applyAlignment="1" applyProtection="1">
      <alignment horizontal="center" vertical="center" readingOrder="2"/>
      <protection hidden="1"/>
    </xf>
    <xf numFmtId="9" fontId="5" fillId="4" borderId="4" xfId="0" applyNumberFormat="1" applyFont="1" applyFill="1" applyBorder="1" applyAlignment="1" applyProtection="1">
      <alignment horizontal="center" vertical="center" readingOrder="2"/>
      <protection hidden="1"/>
    </xf>
    <xf numFmtId="9" fontId="9" fillId="4" borderId="4" xfId="0" applyNumberFormat="1" applyFont="1" applyFill="1" applyBorder="1" applyAlignment="1" applyProtection="1">
      <alignment horizontal="center" vertical="center" readingOrder="2"/>
      <protection hidden="1"/>
    </xf>
    <xf numFmtId="0" fontId="10" fillId="14" borderId="6" xfId="0" applyFont="1" applyFill="1" applyBorder="1" applyAlignment="1" applyProtection="1">
      <alignment horizontal="center"/>
      <protection hidden="1"/>
    </xf>
    <xf numFmtId="0" fontId="6" fillId="6" borderId="6" xfId="0" applyNumberFormat="1" applyFont="1" applyFill="1" applyBorder="1" applyAlignment="1" applyProtection="1">
      <alignment horizontal="center" vertical="center"/>
      <protection hidden="1"/>
    </xf>
    <xf numFmtId="0" fontId="13" fillId="5" borderId="7" xfId="0" applyNumberFormat="1" applyFont="1" applyFill="1" applyBorder="1" applyAlignment="1" applyProtection="1">
      <alignment horizontal="left"/>
      <protection locked="0"/>
    </xf>
    <xf numFmtId="0" fontId="13" fillId="5" borderId="9" xfId="0" applyNumberFormat="1" applyFont="1" applyFill="1" applyBorder="1" applyAlignment="1" applyProtection="1">
      <alignment horizontal="center"/>
      <protection locked="0"/>
    </xf>
    <xf numFmtId="0" fontId="13" fillId="5" borderId="5" xfId="0" applyNumberFormat="1" applyFont="1" applyFill="1" applyBorder="1" applyAlignment="1" applyProtection="1">
      <alignment horizontal="right"/>
      <protection locked="0"/>
    </xf>
    <xf numFmtId="0" fontId="13" fillId="5" borderId="7" xfId="0" applyNumberFormat="1" applyFont="1" applyFill="1" applyBorder="1" applyAlignment="1" applyProtection="1">
      <alignment horizontal="center"/>
      <protection locked="0"/>
    </xf>
    <xf numFmtId="0" fontId="13" fillId="5" borderId="6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NumberFormat="1" applyFont="1" applyFill="1" applyBorder="1" applyAlignment="1" applyProtection="1">
      <alignment horizontal="center" vertical="center" readingOrder="2"/>
      <protection locked="0"/>
    </xf>
    <xf numFmtId="0" fontId="17" fillId="10" borderId="6" xfId="0" applyNumberFormat="1" applyFont="1" applyFill="1" applyBorder="1" applyAlignment="1" applyProtection="1">
      <alignment horizontal="center" vertical="center" readingOrder="2"/>
      <protection locked="0"/>
    </xf>
    <xf numFmtId="0" fontId="5" fillId="10" borderId="6" xfId="0" applyNumberFormat="1" applyFont="1" applyFill="1" applyBorder="1" applyAlignment="1" applyProtection="1">
      <alignment horizontal="center" vertical="center" readingOrder="2"/>
      <protection locked="0"/>
    </xf>
    <xf numFmtId="0" fontId="8" fillId="6" borderId="4" xfId="0" applyNumberFormat="1" applyFont="1" applyFill="1" applyBorder="1" applyAlignment="1" applyProtection="1">
      <alignment horizontal="center" vertical="center" readingOrder="2"/>
      <protection locked="0"/>
    </xf>
    <xf numFmtId="0" fontId="5" fillId="10" borderId="6" xfId="0" applyNumberFormat="1" applyFont="1" applyFill="1" applyBorder="1" applyAlignment="1" applyProtection="1">
      <alignment horizontal="center" vertical="center" readingOrder="2"/>
      <protection locked="0" hidden="1"/>
    </xf>
    <xf numFmtId="0" fontId="26" fillId="17" borderId="6" xfId="0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6" fillId="14" borderId="4" xfId="0" applyNumberFormat="1" applyFont="1" applyFill="1" applyBorder="1" applyAlignment="1" applyProtection="1">
      <alignment horizontal="center" vertical="center"/>
      <protection hidden="1"/>
    </xf>
    <xf numFmtId="0" fontId="13" fillId="5" borderId="7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/>
      <protection hidden="1"/>
    </xf>
    <xf numFmtId="0" fontId="21" fillId="0" borderId="0" xfId="0" applyFont="1" applyBorder="1" applyAlignment="1">
      <alignment vertical="center" wrapText="1"/>
    </xf>
    <xf numFmtId="0" fontId="8" fillId="18" borderId="6" xfId="0" applyNumberFormat="1" applyFont="1" applyFill="1" applyBorder="1" applyAlignment="1" applyProtection="1">
      <alignment horizontal="center" vertical="center" readingOrder="2"/>
      <protection hidden="1"/>
    </xf>
    <xf numFmtId="0" fontId="8" fillId="18" borderId="6" xfId="0" applyNumberFormat="1" applyFont="1" applyFill="1" applyBorder="1" applyAlignment="1" applyProtection="1">
      <alignment horizontal="center" vertical="center" readingOrder="2"/>
      <protection locked="0"/>
    </xf>
    <xf numFmtId="1" fontId="22" fillId="8" borderId="6" xfId="0" applyNumberFormat="1" applyFont="1" applyFill="1" applyBorder="1" applyAlignment="1" applyProtection="1">
      <alignment horizontal="center" vertical="center" readingOrder="2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2" fontId="22" fillId="5" borderId="6" xfId="0" applyNumberFormat="1" applyFont="1" applyFill="1" applyBorder="1" applyAlignment="1" applyProtection="1">
      <alignment horizontal="left" vertical="center" readingOrder="2"/>
      <protection hidden="1"/>
    </xf>
    <xf numFmtId="0" fontId="31" fillId="5" borderId="6" xfId="0" applyFont="1" applyFill="1" applyBorder="1" applyAlignment="1" applyProtection="1">
      <alignment horizontal="center" vertical="top"/>
      <protection hidden="1"/>
    </xf>
    <xf numFmtId="0" fontId="31" fillId="12" borderId="6" xfId="0" applyFont="1" applyFill="1" applyBorder="1" applyAlignment="1" applyProtection="1">
      <alignment horizontal="center" vertical="top"/>
      <protection hidden="1"/>
    </xf>
    <xf numFmtId="49" fontId="8" fillId="6" borderId="4" xfId="0" applyNumberFormat="1" applyFont="1" applyFill="1" applyBorder="1" applyAlignment="1" applyProtection="1">
      <alignment horizontal="center" vertical="center" readingOrder="2"/>
      <protection locked="0"/>
    </xf>
    <xf numFmtId="2" fontId="22" fillId="4" borderId="6" xfId="0" applyNumberFormat="1" applyFont="1" applyFill="1" applyBorder="1" applyAlignment="1" applyProtection="1">
      <alignment horizontal="center" vertical="center" readingOrder="2"/>
      <protection hidden="1"/>
    </xf>
    <xf numFmtId="0" fontId="13" fillId="5" borderId="9" xfId="0" applyNumberFormat="1" applyFont="1" applyFill="1" applyBorder="1" applyAlignment="1" applyProtection="1">
      <alignment horizontal="right"/>
      <protection locked="0"/>
    </xf>
    <xf numFmtId="0" fontId="20" fillId="5" borderId="6" xfId="0" applyNumberFormat="1" applyFont="1" applyFill="1" applyBorder="1" applyAlignment="1" applyProtection="1">
      <alignment horizontal="center" readingOrder="2"/>
      <protection locked="0"/>
    </xf>
    <xf numFmtId="49" fontId="9" fillId="5" borderId="6" xfId="0" applyNumberFormat="1" applyFont="1" applyFill="1" applyBorder="1" applyAlignment="1" applyProtection="1">
      <alignment horizontal="center" readingOrder="2"/>
      <protection locked="0"/>
    </xf>
    <xf numFmtId="0" fontId="9" fillId="5" borderId="6" xfId="0" applyNumberFormat="1" applyFont="1" applyFill="1" applyBorder="1" applyAlignment="1" applyProtection="1">
      <alignment horizontal="center" readingOrder="2"/>
      <protection locked="0"/>
    </xf>
    <xf numFmtId="0" fontId="33" fillId="0" borderId="0" xfId="0" applyFont="1" applyProtection="1">
      <protection hidden="1"/>
    </xf>
    <xf numFmtId="0" fontId="6" fillId="11" borderId="6" xfId="0" applyFont="1" applyFill="1" applyBorder="1" applyAlignment="1" applyProtection="1">
      <alignment horizontal="center" vertical="center"/>
      <protection hidden="1"/>
    </xf>
    <xf numFmtId="1" fontId="13" fillId="20" borderId="6" xfId="0" applyNumberFormat="1" applyFont="1" applyFill="1" applyBorder="1" applyAlignment="1" applyProtection="1">
      <alignment horizontal="center" vertical="center"/>
      <protection hidden="1"/>
    </xf>
    <xf numFmtId="2" fontId="6" fillId="0" borderId="6" xfId="0" applyNumberFormat="1" applyFont="1" applyBorder="1" applyAlignment="1" applyProtection="1">
      <alignment horizontal="center" vertical="center"/>
      <protection hidden="1"/>
    </xf>
    <xf numFmtId="0" fontId="1" fillId="5" borderId="2" xfId="0" applyNumberFormat="1" applyFont="1" applyFill="1" applyBorder="1" applyAlignment="1" applyProtection="1">
      <alignment horizontal="center" vertical="center" textRotation="90"/>
      <protection locked="0"/>
    </xf>
    <xf numFmtId="0" fontId="1" fillId="5" borderId="8" xfId="0" applyNumberFormat="1" applyFont="1" applyFill="1" applyBorder="1" applyAlignment="1" applyProtection="1">
      <alignment horizontal="center" vertical="center" textRotation="90"/>
      <protection locked="0"/>
    </xf>
    <xf numFmtId="0" fontId="1" fillId="5" borderId="4" xfId="0" applyNumberFormat="1" applyFont="1" applyFill="1" applyBorder="1" applyAlignment="1" applyProtection="1">
      <alignment horizontal="center" vertical="center" textRotation="90"/>
      <protection locked="0"/>
    </xf>
    <xf numFmtId="0" fontId="27" fillId="14" borderId="7" xfId="0" applyFont="1" applyFill="1" applyBorder="1" applyAlignment="1" applyProtection="1">
      <alignment horizontal="center"/>
      <protection hidden="1"/>
    </xf>
    <xf numFmtId="0" fontId="27" fillId="14" borderId="9" xfId="0" applyFont="1" applyFill="1" applyBorder="1" applyAlignment="1" applyProtection="1">
      <alignment horizontal="center"/>
      <protection hidden="1"/>
    </xf>
    <xf numFmtId="0" fontId="27" fillId="14" borderId="5" xfId="0" applyFont="1" applyFill="1" applyBorder="1" applyAlignment="1" applyProtection="1">
      <alignment horizontal="center"/>
      <protection hidden="1"/>
    </xf>
    <xf numFmtId="0" fontId="32" fillId="6" borderId="23" xfId="0" applyFont="1" applyFill="1" applyBorder="1" applyAlignment="1" applyProtection="1">
      <alignment horizontal="center" vertical="center" wrapText="1"/>
      <protection hidden="1"/>
    </xf>
    <xf numFmtId="0" fontId="32" fillId="6" borderId="0" xfId="0" applyFont="1" applyFill="1" applyBorder="1" applyAlignment="1" applyProtection="1">
      <alignment horizontal="center" vertical="center" wrapText="1"/>
      <protection hidden="1"/>
    </xf>
    <xf numFmtId="0" fontId="32" fillId="6" borderId="24" xfId="0" applyFont="1" applyFill="1" applyBorder="1" applyAlignment="1" applyProtection="1">
      <alignment horizontal="center" vertical="center" wrapText="1"/>
      <protection hidden="1"/>
    </xf>
    <xf numFmtId="0" fontId="32" fillId="6" borderId="25" xfId="0" applyFont="1" applyFill="1" applyBorder="1" applyAlignment="1" applyProtection="1">
      <alignment horizontal="center" vertical="center" wrapText="1"/>
      <protection hidden="1"/>
    </xf>
    <xf numFmtId="0" fontId="32" fillId="6" borderId="26" xfId="0" applyFont="1" applyFill="1" applyBorder="1" applyAlignment="1" applyProtection="1">
      <alignment horizontal="center" vertical="center" wrapText="1"/>
      <protection hidden="1"/>
    </xf>
    <xf numFmtId="0" fontId="32" fillId="6" borderId="27" xfId="0" applyFont="1" applyFill="1" applyBorder="1" applyAlignment="1" applyProtection="1">
      <alignment horizontal="center" vertical="center" wrapText="1"/>
      <protection hidden="1"/>
    </xf>
    <xf numFmtId="0" fontId="11" fillId="14" borderId="7" xfId="0" applyFont="1" applyFill="1" applyBorder="1" applyAlignment="1" applyProtection="1">
      <alignment horizontal="center" vertical="center"/>
      <protection hidden="1"/>
    </xf>
    <xf numFmtId="0" fontId="11" fillId="14" borderId="5" xfId="0" applyFont="1" applyFill="1" applyBorder="1" applyAlignment="1" applyProtection="1">
      <alignment horizontal="center" vertical="center"/>
      <protection hidden="1"/>
    </xf>
    <xf numFmtId="0" fontId="19" fillId="14" borderId="7" xfId="0" applyFont="1" applyFill="1" applyBorder="1" applyAlignment="1" applyProtection="1">
      <alignment horizontal="right"/>
      <protection hidden="1"/>
    </xf>
    <xf numFmtId="0" fontId="19" fillId="14" borderId="5" xfId="0" applyFont="1" applyFill="1" applyBorder="1" applyAlignment="1" applyProtection="1">
      <alignment horizontal="right"/>
      <protection hidden="1"/>
    </xf>
    <xf numFmtId="0" fontId="19" fillId="14" borderId="7" xfId="0" applyFont="1" applyFill="1" applyBorder="1" applyAlignment="1" applyProtection="1">
      <alignment horizontal="center"/>
      <protection hidden="1"/>
    </xf>
    <xf numFmtId="0" fontId="19" fillId="14" borderId="5" xfId="0" applyFont="1" applyFill="1" applyBorder="1" applyAlignment="1" applyProtection="1">
      <alignment horizontal="center"/>
      <protection hidden="1"/>
    </xf>
    <xf numFmtId="0" fontId="13" fillId="5" borderId="7" xfId="0" applyNumberFormat="1" applyFont="1" applyFill="1" applyBorder="1" applyAlignment="1" applyProtection="1">
      <alignment horizontal="center"/>
      <protection locked="0"/>
    </xf>
    <xf numFmtId="0" fontId="13" fillId="5" borderId="9" xfId="0" applyNumberFormat="1" applyFont="1" applyFill="1" applyBorder="1" applyAlignment="1" applyProtection="1">
      <alignment horizontal="center"/>
      <protection locked="0"/>
    </xf>
    <xf numFmtId="0" fontId="13" fillId="5" borderId="5" xfId="0" applyNumberFormat="1" applyFont="1" applyFill="1" applyBorder="1" applyAlignment="1" applyProtection="1">
      <alignment horizontal="center"/>
      <protection locked="0"/>
    </xf>
    <xf numFmtId="0" fontId="15" fillId="14" borderId="18" xfId="0" applyFont="1" applyFill="1" applyBorder="1" applyAlignment="1" applyProtection="1">
      <alignment horizontal="center" vertical="center" textRotation="90" wrapText="1"/>
      <protection hidden="1"/>
    </xf>
    <xf numFmtId="0" fontId="15" fillId="14" borderId="16" xfId="0" applyFont="1" applyFill="1" applyBorder="1" applyAlignment="1" applyProtection="1">
      <alignment horizontal="center" vertical="center" textRotation="90" wrapText="1"/>
      <protection hidden="1"/>
    </xf>
    <xf numFmtId="0" fontId="15" fillId="14" borderId="10" xfId="0" applyFont="1" applyFill="1" applyBorder="1" applyAlignment="1" applyProtection="1">
      <alignment horizontal="center" vertical="center" textRotation="90" wrapText="1"/>
      <protection hidden="1"/>
    </xf>
    <xf numFmtId="0" fontId="15" fillId="14" borderId="17" xfId="0" applyFont="1" applyFill="1" applyBorder="1" applyAlignment="1" applyProtection="1">
      <alignment horizontal="center" vertical="center" textRotation="90" wrapText="1"/>
      <protection hidden="1"/>
    </xf>
    <xf numFmtId="0" fontId="15" fillId="14" borderId="19" xfId="0" applyFont="1" applyFill="1" applyBorder="1" applyAlignment="1" applyProtection="1">
      <alignment horizontal="center" vertical="center" textRotation="90" wrapText="1"/>
      <protection hidden="1"/>
    </xf>
    <xf numFmtId="0" fontId="15" fillId="14" borderId="20" xfId="0" applyFont="1" applyFill="1" applyBorder="1" applyAlignment="1" applyProtection="1">
      <alignment horizontal="center" vertical="center" textRotation="90" wrapText="1"/>
      <protection hidden="1"/>
    </xf>
    <xf numFmtId="0" fontId="21" fillId="14" borderId="18" xfId="0" applyFont="1" applyFill="1" applyBorder="1" applyAlignment="1" applyProtection="1">
      <alignment horizontal="center" vertical="center" wrapText="1"/>
      <protection locked="0"/>
    </xf>
    <xf numFmtId="0" fontId="21" fillId="14" borderId="28" xfId="0" applyFont="1" applyFill="1" applyBorder="1" applyAlignment="1" applyProtection="1">
      <alignment horizontal="center" vertical="center" wrapText="1"/>
      <protection locked="0"/>
    </xf>
    <xf numFmtId="0" fontId="21" fillId="14" borderId="16" xfId="0" applyFont="1" applyFill="1" applyBorder="1" applyAlignment="1" applyProtection="1">
      <alignment horizontal="center" vertical="center" wrapText="1"/>
      <protection locked="0"/>
    </xf>
    <xf numFmtId="0" fontId="21" fillId="14" borderId="10" xfId="0" applyFont="1" applyFill="1" applyBorder="1" applyAlignment="1" applyProtection="1">
      <alignment horizontal="center" vertical="center" wrapText="1"/>
      <protection locked="0"/>
    </xf>
    <xf numFmtId="0" fontId="21" fillId="14" borderId="0" xfId="0" applyFont="1" applyFill="1" applyBorder="1" applyAlignment="1" applyProtection="1">
      <alignment horizontal="center" vertical="center" wrapText="1"/>
      <protection locked="0"/>
    </xf>
    <xf numFmtId="0" fontId="21" fillId="14" borderId="17" xfId="0" applyFont="1" applyFill="1" applyBorder="1" applyAlignment="1" applyProtection="1">
      <alignment horizontal="center" vertical="center" wrapText="1"/>
      <protection locked="0"/>
    </xf>
    <xf numFmtId="0" fontId="21" fillId="14" borderId="19" xfId="0" applyFont="1" applyFill="1" applyBorder="1" applyAlignment="1" applyProtection="1">
      <alignment horizontal="center" vertical="center" wrapText="1"/>
      <protection locked="0"/>
    </xf>
    <xf numFmtId="0" fontId="21" fillId="14" borderId="29" xfId="0" applyFont="1" applyFill="1" applyBorder="1" applyAlignment="1" applyProtection="1">
      <alignment horizontal="center" vertical="center" wrapText="1"/>
      <protection locked="0"/>
    </xf>
    <xf numFmtId="0" fontId="21" fillId="14" borderId="20" xfId="0" applyFont="1" applyFill="1" applyBorder="1" applyAlignment="1" applyProtection="1">
      <alignment horizontal="center" vertical="center" wrapText="1"/>
      <protection locked="0"/>
    </xf>
    <xf numFmtId="0" fontId="28" fillId="19" borderId="10" xfId="0" applyFont="1" applyFill="1" applyBorder="1" applyAlignment="1" applyProtection="1">
      <alignment horizontal="center" vertical="center" wrapText="1"/>
      <protection locked="0"/>
    </xf>
    <xf numFmtId="0" fontId="28" fillId="19" borderId="0" xfId="0" applyFont="1" applyFill="1" applyBorder="1" applyAlignment="1" applyProtection="1">
      <alignment horizontal="center" vertical="center" wrapText="1"/>
      <protection locked="0"/>
    </xf>
    <xf numFmtId="0" fontId="28" fillId="19" borderId="17" xfId="0" applyFont="1" applyFill="1" applyBorder="1" applyAlignment="1" applyProtection="1">
      <alignment horizontal="center" vertical="center" wrapText="1"/>
      <protection locked="0"/>
    </xf>
    <xf numFmtId="0" fontId="28" fillId="19" borderId="19" xfId="0" applyFont="1" applyFill="1" applyBorder="1" applyAlignment="1" applyProtection="1">
      <alignment horizontal="center" vertical="center" wrapText="1"/>
      <protection locked="0"/>
    </xf>
    <xf numFmtId="0" fontId="28" fillId="19" borderId="29" xfId="0" applyFont="1" applyFill="1" applyBorder="1" applyAlignment="1" applyProtection="1">
      <alignment horizontal="center" vertical="center" wrapText="1"/>
      <protection locked="0"/>
    </xf>
    <xf numFmtId="0" fontId="28" fillId="19" borderId="2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14" xfId="0" applyFont="1" applyFill="1" applyBorder="1" applyAlignment="1" applyProtection="1">
      <alignment horizontal="center" vertical="center" readingOrder="2"/>
      <protection hidden="1"/>
    </xf>
    <xf numFmtId="0" fontId="7" fillId="2" borderId="15" xfId="0" applyFont="1" applyFill="1" applyBorder="1" applyAlignment="1" applyProtection="1">
      <alignment horizontal="center" vertical="center" readingOrder="2"/>
      <protection hidden="1"/>
    </xf>
    <xf numFmtId="0" fontId="2" fillId="2" borderId="11" xfId="0" applyFont="1" applyFill="1" applyBorder="1" applyAlignment="1" applyProtection="1">
      <alignment horizontal="center" readingOrder="2"/>
      <protection hidden="1"/>
    </xf>
    <xf numFmtId="0" fontId="2" fillId="2" borderId="12" xfId="0" applyFont="1" applyFill="1" applyBorder="1" applyAlignment="1" applyProtection="1">
      <alignment horizontal="center" readingOrder="2"/>
      <protection hidden="1"/>
    </xf>
    <xf numFmtId="1" fontId="2" fillId="2" borderId="12" xfId="0" applyNumberFormat="1" applyFont="1" applyFill="1" applyBorder="1" applyAlignment="1" applyProtection="1">
      <alignment horizontal="center" readingOrder="2"/>
      <protection hidden="1"/>
    </xf>
    <xf numFmtId="1" fontId="2" fillId="2" borderId="13" xfId="0" applyNumberFormat="1" applyFont="1" applyFill="1" applyBorder="1" applyAlignment="1" applyProtection="1">
      <alignment horizontal="center" readingOrder="2"/>
      <protection hidden="1"/>
    </xf>
    <xf numFmtId="0" fontId="4" fillId="2" borderId="1" xfId="0" applyFont="1" applyFill="1" applyBorder="1" applyAlignment="1" applyProtection="1">
      <alignment horizontal="center" vertical="center" wrapText="1" readingOrder="2"/>
      <protection hidden="1"/>
    </xf>
    <xf numFmtId="0" fontId="4" fillId="2" borderId="3" xfId="0" applyFont="1" applyFill="1" applyBorder="1" applyAlignment="1" applyProtection="1">
      <alignment horizontal="center" vertical="center" wrapText="1" readingOrder="2"/>
      <protection hidden="1"/>
    </xf>
    <xf numFmtId="0" fontId="28" fillId="19" borderId="18" xfId="0" applyFont="1" applyFill="1" applyBorder="1" applyAlignment="1" applyProtection="1">
      <alignment horizontal="center" vertical="center" wrapText="1"/>
      <protection locked="0"/>
    </xf>
    <xf numFmtId="0" fontId="28" fillId="19" borderId="28" xfId="0" applyFont="1" applyFill="1" applyBorder="1" applyAlignment="1" applyProtection="1">
      <alignment horizontal="center" vertical="center" wrapText="1"/>
      <protection locked="0"/>
    </xf>
    <xf numFmtId="0" fontId="28" fillId="19" borderId="16" xfId="0" applyFont="1" applyFill="1" applyBorder="1" applyAlignment="1" applyProtection="1">
      <alignment horizontal="center" vertical="center" wrapText="1"/>
      <protection locked="0"/>
    </xf>
    <xf numFmtId="0" fontId="23" fillId="8" borderId="7" xfId="0" applyFont="1" applyFill="1" applyBorder="1" applyAlignment="1" applyProtection="1">
      <alignment horizontal="center" vertical="center"/>
      <protection hidden="1"/>
    </xf>
    <xf numFmtId="0" fontId="23" fillId="8" borderId="5" xfId="0" applyFont="1" applyFill="1" applyBorder="1" applyAlignment="1" applyProtection="1">
      <alignment horizontal="center" vertical="center"/>
      <protection hidden="1"/>
    </xf>
    <xf numFmtId="0" fontId="25" fillId="14" borderId="18" xfId="0" applyFont="1" applyFill="1" applyBorder="1" applyAlignment="1" applyProtection="1">
      <alignment horizontal="center" vertical="top" wrapText="1"/>
      <protection locked="0"/>
    </xf>
    <xf numFmtId="0" fontId="25" fillId="14" borderId="28" xfId="0" applyFont="1" applyFill="1" applyBorder="1" applyAlignment="1" applyProtection="1">
      <alignment horizontal="center" vertical="top" wrapText="1"/>
      <protection locked="0"/>
    </xf>
    <xf numFmtId="0" fontId="25" fillId="14" borderId="16" xfId="0" applyFont="1" applyFill="1" applyBorder="1" applyAlignment="1" applyProtection="1">
      <alignment horizontal="center" vertical="top" wrapText="1"/>
      <protection locked="0"/>
    </xf>
    <xf numFmtId="0" fontId="25" fillId="14" borderId="19" xfId="0" applyFont="1" applyFill="1" applyBorder="1" applyAlignment="1" applyProtection="1">
      <alignment horizontal="center" vertical="top" wrapText="1"/>
      <protection locked="0"/>
    </xf>
    <xf numFmtId="0" fontId="25" fillId="14" borderId="29" xfId="0" applyFont="1" applyFill="1" applyBorder="1" applyAlignment="1" applyProtection="1">
      <alignment horizontal="center" vertical="top" wrapText="1"/>
      <protection locked="0"/>
    </xf>
    <xf numFmtId="0" fontId="25" fillId="14" borderId="20" xfId="0" applyFont="1" applyFill="1" applyBorder="1" applyAlignment="1" applyProtection="1">
      <alignment horizontal="center" vertical="top" wrapText="1"/>
      <protection locked="0"/>
    </xf>
    <xf numFmtId="0" fontId="23" fillId="12" borderId="7" xfId="0" applyFont="1" applyFill="1" applyBorder="1" applyAlignment="1" applyProtection="1">
      <alignment horizontal="center" vertical="center"/>
      <protection hidden="1"/>
    </xf>
    <xf numFmtId="0" fontId="23" fillId="12" borderId="5" xfId="0" applyFont="1" applyFill="1" applyBorder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3" fillId="5" borderId="5" xfId="0" applyFont="1" applyFill="1" applyBorder="1" applyAlignment="1" applyProtection="1">
      <alignment horizontal="center" vertical="center"/>
      <protection hidden="1"/>
    </xf>
    <xf numFmtId="0" fontId="25" fillId="14" borderId="18" xfId="0" applyFont="1" applyFill="1" applyBorder="1" applyAlignment="1" applyProtection="1">
      <alignment horizontal="center" vertical="center" wrapText="1"/>
      <protection locked="0"/>
    </xf>
    <xf numFmtId="0" fontId="25" fillId="14" borderId="28" xfId="0" applyFont="1" applyFill="1" applyBorder="1" applyAlignment="1" applyProtection="1">
      <alignment horizontal="center" vertical="center" wrapText="1"/>
      <protection locked="0"/>
    </xf>
    <xf numFmtId="0" fontId="25" fillId="14" borderId="16" xfId="0" applyFont="1" applyFill="1" applyBorder="1" applyAlignment="1" applyProtection="1">
      <alignment horizontal="center" vertical="center" wrapText="1"/>
      <protection locked="0"/>
    </xf>
    <xf numFmtId="0" fontId="25" fillId="14" borderId="10" xfId="0" applyFont="1" applyFill="1" applyBorder="1" applyAlignment="1" applyProtection="1">
      <alignment horizontal="center" vertical="center" wrapText="1"/>
      <protection locked="0"/>
    </xf>
    <xf numFmtId="0" fontId="25" fillId="14" borderId="0" xfId="0" applyFont="1" applyFill="1" applyBorder="1" applyAlignment="1" applyProtection="1">
      <alignment horizontal="center" vertical="center" wrapText="1"/>
      <protection locked="0"/>
    </xf>
    <xf numFmtId="0" fontId="25" fillId="14" borderId="17" xfId="0" applyFont="1" applyFill="1" applyBorder="1" applyAlignment="1" applyProtection="1">
      <alignment horizontal="center" vertical="center" wrapText="1"/>
      <protection locked="0"/>
    </xf>
    <xf numFmtId="0" fontId="25" fillId="14" borderId="19" xfId="0" applyFont="1" applyFill="1" applyBorder="1" applyAlignment="1" applyProtection="1">
      <alignment horizontal="center" vertical="center" wrapText="1"/>
      <protection locked="0"/>
    </xf>
    <xf numFmtId="0" fontId="25" fillId="14" borderId="29" xfId="0" applyFont="1" applyFill="1" applyBorder="1" applyAlignment="1" applyProtection="1">
      <alignment horizontal="center" vertical="center" wrapText="1"/>
      <protection locked="0"/>
    </xf>
    <xf numFmtId="0" fontId="25" fillId="14" borderId="20" xfId="0" applyFont="1" applyFill="1" applyBorder="1" applyAlignment="1" applyProtection="1">
      <alignment horizontal="center" vertical="center" wrapText="1"/>
      <protection locked="0"/>
    </xf>
    <xf numFmtId="0" fontId="25" fillId="14" borderId="10" xfId="0" applyFont="1" applyFill="1" applyBorder="1" applyAlignment="1" applyProtection="1">
      <alignment horizontal="center" vertical="top" wrapText="1"/>
      <protection locked="0"/>
    </xf>
    <xf numFmtId="0" fontId="25" fillId="14" borderId="0" xfId="0" applyFont="1" applyFill="1" applyBorder="1" applyAlignment="1" applyProtection="1">
      <alignment horizontal="center" vertical="top" wrapText="1"/>
      <protection locked="0"/>
    </xf>
    <xf numFmtId="0" fontId="25" fillId="14" borderId="17" xfId="0" applyFont="1" applyFill="1" applyBorder="1" applyAlignment="1" applyProtection="1">
      <alignment horizontal="center" vertical="top" wrapText="1"/>
      <protection locked="0"/>
    </xf>
    <xf numFmtId="0" fontId="29" fillId="14" borderId="7" xfId="0" applyFont="1" applyFill="1" applyBorder="1" applyAlignment="1">
      <alignment horizontal="center" wrapText="1"/>
    </xf>
    <xf numFmtId="0" fontId="29" fillId="14" borderId="9" xfId="0" applyFont="1" applyFill="1" applyBorder="1" applyAlignment="1">
      <alignment horizontal="center" wrapText="1"/>
    </xf>
    <xf numFmtId="0" fontId="29" fillId="14" borderId="5" xfId="0" applyFont="1" applyFill="1" applyBorder="1" applyAlignment="1">
      <alignment horizontal="center" wrapText="1"/>
    </xf>
    <xf numFmtId="0" fontId="21" fillId="14" borderId="7" xfId="0" applyFont="1" applyFill="1" applyBorder="1" applyAlignment="1">
      <alignment horizontal="center" vertical="center" wrapText="1"/>
    </xf>
    <xf numFmtId="0" fontId="21" fillId="14" borderId="9" xfId="0" applyFont="1" applyFill="1" applyBorder="1" applyAlignment="1">
      <alignment horizontal="center" vertical="center" wrapText="1"/>
    </xf>
    <xf numFmtId="0" fontId="21" fillId="14" borderId="5" xfId="0" applyFont="1" applyFill="1" applyBorder="1" applyAlignment="1">
      <alignment horizontal="center" vertical="center" wrapText="1"/>
    </xf>
    <xf numFmtId="0" fontId="30" fillId="13" borderId="18" xfId="0" applyFont="1" applyFill="1" applyBorder="1" applyAlignment="1">
      <alignment horizontal="center" vertical="center" wrapText="1"/>
    </xf>
    <xf numFmtId="0" fontId="30" fillId="13" borderId="28" xfId="0" applyFont="1" applyFill="1" applyBorder="1" applyAlignment="1">
      <alignment horizontal="center" vertical="center" wrapText="1"/>
    </xf>
    <xf numFmtId="0" fontId="30" fillId="13" borderId="16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horizontal="center" vertical="center" wrapText="1"/>
    </xf>
    <xf numFmtId="0" fontId="30" fillId="13" borderId="0" xfId="0" applyFont="1" applyFill="1" applyBorder="1" applyAlignment="1">
      <alignment horizontal="center" vertical="center" wrapText="1"/>
    </xf>
    <xf numFmtId="0" fontId="30" fillId="13" borderId="17" xfId="0" applyFont="1" applyFill="1" applyBorder="1" applyAlignment="1">
      <alignment horizontal="center" vertical="center" wrapText="1"/>
    </xf>
    <xf numFmtId="0" fontId="25" fillId="13" borderId="10" xfId="0" applyFont="1" applyFill="1" applyBorder="1" applyAlignment="1">
      <alignment horizontal="center" vertical="center" wrapText="1"/>
    </xf>
    <xf numFmtId="0" fontId="25" fillId="13" borderId="0" xfId="0" applyFont="1" applyFill="1" applyBorder="1" applyAlignment="1">
      <alignment horizontal="center" vertical="center" wrapText="1"/>
    </xf>
    <xf numFmtId="0" fontId="25" fillId="13" borderId="17" xfId="0" applyFont="1" applyFill="1" applyBorder="1" applyAlignment="1">
      <alignment horizontal="center" vertical="center" wrapText="1"/>
    </xf>
    <xf numFmtId="0" fontId="30" fillId="13" borderId="19" xfId="0" applyFont="1" applyFill="1" applyBorder="1" applyAlignment="1">
      <alignment horizontal="center" vertical="center" wrapText="1"/>
    </xf>
    <xf numFmtId="0" fontId="30" fillId="13" borderId="29" xfId="0" applyFont="1" applyFill="1" applyBorder="1" applyAlignment="1">
      <alignment horizontal="center" vertical="center" wrapText="1"/>
    </xf>
    <xf numFmtId="0" fontId="30" fillId="1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FCD5B4"/>
          <bgColor rgb="FFFFFFFF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FCD5B4"/>
          <bgColor rgb="FFFFFFFF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FEB9C"/>
          <bgColor rgb="FF0000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FFEB9C"/>
          <bgColor rgb="FF000000"/>
        </patternFill>
      </fill>
    </dxf>
    <dxf>
      <fill>
        <patternFill>
          <bgColor rgb="FF00B0F0"/>
        </patternFill>
      </fill>
    </dxf>
    <dxf>
      <fill>
        <patternFill patternType="solid">
          <fgColor rgb="FF00B0F0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FFFF99"/>
      <color rgb="FF0000FF"/>
      <color rgb="FF000099"/>
      <color rgb="FF33CCFF"/>
      <color rgb="FFCC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/>
            </a:pPr>
            <a:r>
              <a:rPr lang="fa-IR" sz="1100"/>
              <a:t>نمودار درصد پاسخگویی به سوال یک</a:t>
            </a:r>
            <a:endParaRPr lang="en-US" sz="1100"/>
          </a:p>
        </c:rich>
      </c:tx>
      <c:layout>
        <c:manualLayout>
          <c:xMode val="edge"/>
          <c:yMode val="edge"/>
          <c:x val="0.25215671570465575"/>
          <c:y val="3.003003003003004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3875205355625492"/>
          <c:y val="0.13094606417441118"/>
          <c:w val="0.85342780718369271"/>
          <c:h val="0.67397365869807235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مبحثی!$T$3:$AH$3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3692160"/>
        <c:axId val="83693952"/>
        <c:axId val="0"/>
      </c:bar3DChart>
      <c:catAx>
        <c:axId val="83692160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693952"/>
        <c:crosses val="autoZero"/>
        <c:auto val="1"/>
        <c:lblAlgn val="ctr"/>
        <c:lblOffset val="100"/>
      </c:catAx>
      <c:valAx>
        <c:axId val="8369395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692160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مبحثی!$T$12:$AH$12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725568"/>
        <c:axId val="85727104"/>
        <c:axId val="0"/>
      </c:bar3DChart>
      <c:catAx>
        <c:axId val="8572556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27104"/>
        <c:crosses val="autoZero"/>
        <c:auto val="1"/>
        <c:lblAlgn val="ctr"/>
        <c:lblOffset val="100"/>
      </c:catAx>
      <c:valAx>
        <c:axId val="8572710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2556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یازده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مبحثی!$T$13:$AH$13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755776"/>
        <c:axId val="85757312"/>
        <c:axId val="0"/>
      </c:bar3DChart>
      <c:catAx>
        <c:axId val="85755776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57312"/>
        <c:crosses val="autoZero"/>
        <c:auto val="1"/>
        <c:lblAlgn val="ctr"/>
        <c:lblOffset val="100"/>
      </c:catAx>
      <c:valAx>
        <c:axId val="8575731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755776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دوازده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مبحثی!$T$14:$AH$14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91110784"/>
        <c:axId val="91128960"/>
        <c:axId val="0"/>
      </c:bar3DChart>
      <c:catAx>
        <c:axId val="91110784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128960"/>
        <c:crosses val="autoZero"/>
        <c:auto val="1"/>
        <c:lblAlgn val="ctr"/>
        <c:lblOffset val="100"/>
      </c:catAx>
      <c:valAx>
        <c:axId val="91128960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110784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سیزده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مبحثی!$T$15:$AH$15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664896"/>
        <c:axId val="85666432"/>
        <c:axId val="0"/>
      </c:bar3DChart>
      <c:catAx>
        <c:axId val="85664896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66432"/>
        <c:crosses val="autoZero"/>
        <c:auto val="1"/>
        <c:lblAlgn val="ctr"/>
        <c:lblOffset val="100"/>
      </c:catAx>
      <c:valAx>
        <c:axId val="8566643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64896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چهارده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مبحثی!$T$16:$AH$16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687296"/>
        <c:axId val="85697280"/>
        <c:axId val="0"/>
      </c:bar3DChart>
      <c:catAx>
        <c:axId val="85687296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97280"/>
        <c:crosses val="autoZero"/>
        <c:auto val="1"/>
        <c:lblAlgn val="ctr"/>
        <c:lblOffset val="100"/>
      </c:catAx>
      <c:valAx>
        <c:axId val="85697280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87296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پانزده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مبحثی!$T$17:$AH$17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91235072"/>
        <c:axId val="91236608"/>
        <c:axId val="0"/>
      </c:bar3DChart>
      <c:catAx>
        <c:axId val="91235072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236608"/>
        <c:crosses val="autoZero"/>
        <c:auto val="1"/>
        <c:lblAlgn val="ctr"/>
        <c:lblOffset val="100"/>
      </c:catAx>
      <c:valAx>
        <c:axId val="91236608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235072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شانزده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مبحثی!$T$18:$AH$18</c:f>
            </c:numRef>
          </c:val>
        </c:ser>
        <c:dLbls/>
        <c:shape val="cylinder"/>
        <c:axId val="91257088"/>
        <c:axId val="91283456"/>
        <c:axId val="0"/>
      </c:bar3DChart>
      <c:catAx>
        <c:axId val="9125708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283456"/>
        <c:crosses val="autoZero"/>
        <c:auto val="1"/>
        <c:lblAlgn val="ctr"/>
        <c:lblOffset val="100"/>
      </c:catAx>
      <c:valAx>
        <c:axId val="91283456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25708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هفده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مبحثی!$T$19:$AH$19</c:f>
            </c:numRef>
          </c:val>
        </c:ser>
        <c:dLbls/>
        <c:shape val="cylinder"/>
        <c:axId val="91312128"/>
        <c:axId val="91313664"/>
        <c:axId val="0"/>
      </c:bar3DChart>
      <c:catAx>
        <c:axId val="9131212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13664"/>
        <c:crosses val="autoZero"/>
        <c:auto val="1"/>
        <c:lblAlgn val="ctr"/>
        <c:lblOffset val="100"/>
      </c:catAx>
      <c:valAx>
        <c:axId val="9131366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1212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هیجده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مبحثی!$T$20:$AH$20</c:f>
            </c:numRef>
          </c:val>
        </c:ser>
        <c:dLbls/>
        <c:shape val="cylinder"/>
        <c:axId val="91342336"/>
        <c:axId val="91343872"/>
        <c:axId val="0"/>
      </c:bar3DChart>
      <c:catAx>
        <c:axId val="91342336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43872"/>
        <c:crosses val="autoZero"/>
        <c:auto val="1"/>
        <c:lblAlgn val="ctr"/>
        <c:lblOffset val="100"/>
      </c:catAx>
      <c:valAx>
        <c:axId val="9134387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42336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نوزده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مبحثی!$T$21:$AH$21</c:f>
            </c:numRef>
          </c:val>
        </c:ser>
        <c:dLbls/>
        <c:shape val="cylinder"/>
        <c:axId val="91180032"/>
        <c:axId val="91198208"/>
        <c:axId val="0"/>
      </c:bar3DChart>
      <c:catAx>
        <c:axId val="91180032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198208"/>
        <c:crosses val="autoZero"/>
        <c:auto val="1"/>
        <c:lblAlgn val="ctr"/>
        <c:lblOffset val="100"/>
      </c:catAx>
      <c:valAx>
        <c:axId val="91198208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180032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100"/>
              <a:t>نمودار درصد پاسخگویی به سوال دو</a:t>
            </a:r>
            <a:endParaRPr lang="en-US" sz="1100"/>
          </a:p>
        </c:rich>
      </c:tx>
      <c:layout>
        <c:manualLayout>
          <c:xMode val="edge"/>
          <c:yMode val="edge"/>
          <c:x val="0.25200732261408493"/>
          <c:y val="3.003003003003004E-2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مبحثی!$T$4:$AH$4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3718528"/>
        <c:axId val="83720064"/>
        <c:axId val="0"/>
      </c:bar3DChart>
      <c:catAx>
        <c:axId val="8371852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720064"/>
        <c:crosses val="autoZero"/>
        <c:auto val="1"/>
        <c:lblAlgn val="ctr"/>
        <c:lblOffset val="100"/>
      </c:catAx>
      <c:valAx>
        <c:axId val="8372006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71852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بیست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مبحثی!$T$22:$AH$22</c:f>
            </c:numRef>
          </c:val>
        </c:ser>
        <c:dLbls/>
        <c:shape val="cylinder"/>
        <c:axId val="91329664"/>
        <c:axId val="91331200"/>
        <c:axId val="0"/>
      </c:bar3DChart>
      <c:catAx>
        <c:axId val="91329664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31200"/>
        <c:crosses val="autoZero"/>
        <c:auto val="1"/>
        <c:lblAlgn val="ctr"/>
        <c:lblOffset val="100"/>
      </c:catAx>
      <c:valAx>
        <c:axId val="91331200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329664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800">
                <a:effectLst/>
              </a:rPr>
              <a:t>نمودار درصد قبولی</a:t>
            </a:r>
            <a:endParaRPr lang="en-US" sz="1800">
              <a:effectLst/>
            </a:endParaRPr>
          </a:p>
        </c:rich>
      </c:tx>
    </c:title>
    <c:view3D>
      <c:rotX val="0"/>
      <c:rotY val="0"/>
      <c:perspective val="0"/>
    </c:view3D>
    <c:plotArea>
      <c:layout/>
      <c:bar3DChart>
        <c:barDir val="col"/>
        <c:grouping val="clustered"/>
        <c:ser>
          <c:idx val="0"/>
          <c:order val="0"/>
          <c:spPr>
            <a:solidFill>
              <a:srgbClr val="00B0F0"/>
            </a:solidFill>
          </c:spPr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Lbls>
            <c:txPr>
              <a:bodyPr/>
              <a:lstStyle/>
              <a:p>
                <a:pPr>
                  <a:defRPr lang="en-US" sz="1200" baseline="0"/>
                </a:pPr>
                <a:endParaRPr lang="en-US"/>
              </a:p>
            </c:txPr>
            <c:showVal val="1"/>
          </c:dLbls>
          <c:cat>
            <c:strRef>
              <c:f>'نمودار قبولی'!$B$2:$B$3</c:f>
              <c:strCache>
                <c:ptCount val="2"/>
                <c:pt idx="0">
                  <c:v>درصد قبولی</c:v>
                </c:pt>
                <c:pt idx="1">
                  <c:v>درصد مردودی</c:v>
                </c:pt>
              </c:strCache>
            </c:strRef>
          </c:cat>
          <c:val>
            <c:numRef>
              <c:f>'نمودار قبولی'!$C$2:$C$3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/>
        <c:shape val="cylinder"/>
        <c:axId val="91414528"/>
        <c:axId val="91416064"/>
        <c:axId val="0"/>
      </c:bar3DChart>
      <c:catAx>
        <c:axId val="9141452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 sz="1100" baseline="0"/>
            </a:pPr>
            <a:endParaRPr lang="en-US"/>
          </a:p>
        </c:txPr>
        <c:crossAx val="91416064"/>
        <c:crosses val="autoZero"/>
        <c:auto val="1"/>
        <c:lblAlgn val="ctr"/>
        <c:lblOffset val="100"/>
      </c:catAx>
      <c:valAx>
        <c:axId val="91416064"/>
        <c:scaling>
          <c:orientation val="minMax"/>
          <c:max val="100"/>
        </c:scaling>
        <c:axPos val="l"/>
        <c:majorGridlines/>
        <c:title>
          <c:txPr>
            <a:bodyPr/>
            <a:lstStyle/>
            <a:p>
              <a:pPr>
                <a:defRPr lang="en-US"/>
              </a:pPr>
              <a:endParaRPr lang="en-US"/>
            </a:p>
          </c:txPr>
        </c:title>
        <c:numFmt formatCode="0.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41452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2238919598412752"/>
          <c:y val="0.48406915439917836"/>
          <c:w val="0.16584609631713748"/>
          <c:h val="0.12164418578112558"/>
        </c:manualLayout>
      </c:layout>
      <c:txPr>
        <a:bodyPr/>
        <a:lstStyle/>
        <a:p>
          <a:pPr>
            <a:defRPr lang="en-US" sz="1240" baseline="0"/>
          </a:pPr>
          <a:endParaRPr lang="en-US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6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800">
                <a:effectLst/>
              </a:rPr>
              <a:t>طبقه بندی دانش آموزان</a:t>
            </a:r>
            <a:endParaRPr lang="en-US" sz="1800">
              <a:effectLst/>
            </a:endParaRPr>
          </a:p>
        </c:rich>
      </c:tx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0000FF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txPr>
              <a:bodyPr/>
              <a:lstStyle/>
              <a:p>
                <a:pPr>
                  <a:defRPr lang="en-US" sz="1200" baseline="0"/>
                </a:pPr>
                <a:endParaRPr lang="en-US"/>
              </a:p>
            </c:txPr>
            <c:showVal val="1"/>
          </c:dLbls>
          <c:cat>
            <c:strRef>
              <c:f>'طبقه بندی'!$A$1:$A$5</c:f>
              <c:strCache>
                <c:ptCount val="5"/>
                <c:pt idx="0">
                  <c:v>درصد دانش آموزان عالی</c:v>
                </c:pt>
                <c:pt idx="1">
                  <c:v>درصد دانش آموزان خوب</c:v>
                </c:pt>
                <c:pt idx="2">
                  <c:v>درصد دانش آموزان متوسط</c:v>
                </c:pt>
                <c:pt idx="3">
                  <c:v>درصد دانش آموزان ضعیف</c:v>
                </c:pt>
                <c:pt idx="4">
                  <c:v>درصد دانش آموزان مردود</c:v>
                </c:pt>
              </c:strCache>
            </c:strRef>
          </c:cat>
          <c:val>
            <c:numRef>
              <c:f>'طبقه بندی'!$B$1:$B$5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/>
        <c:shape val="cylinder"/>
        <c:axId val="91628288"/>
        <c:axId val="91629824"/>
        <c:axId val="0"/>
      </c:bar3DChart>
      <c:catAx>
        <c:axId val="9162828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n-US" sz="1050" baseline="0"/>
            </a:pPr>
            <a:endParaRPr lang="en-US"/>
          </a:p>
        </c:txPr>
        <c:crossAx val="91629824"/>
        <c:crosses val="autoZero"/>
        <c:auto val="1"/>
        <c:lblAlgn val="ctr"/>
        <c:lblOffset val="100"/>
      </c:catAx>
      <c:valAx>
        <c:axId val="91629824"/>
        <c:scaling>
          <c:orientation val="minMax"/>
        </c:scaling>
        <c:axPos val="l"/>
        <c:majorGridlines/>
        <c:numFmt formatCode="0.00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162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451145395044415"/>
          <c:y val="0.3895944856601754"/>
          <c:w val="0.25426834969611889"/>
          <c:h val="0.31641278225254976"/>
        </c:manualLayout>
      </c:layout>
      <c:txPr>
        <a:bodyPr/>
        <a:lstStyle/>
        <a:p>
          <a:pPr>
            <a:defRPr lang="en-US" sz="1200" baseline="0"/>
          </a:pPr>
          <a:endParaRPr lang="en-US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</a:t>
            </a:r>
            <a:r>
              <a:rPr lang="fa-IR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سوال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  </a:t>
            </a:r>
            <a:r>
              <a:rPr lang="fa-IR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سه</a:t>
            </a:r>
            <a:r>
              <a:rPr lang="en-US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مبحثی!$T$5:$AH$5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272448"/>
        <c:axId val="85273984"/>
        <c:axId val="0"/>
      </c:bar3DChart>
      <c:catAx>
        <c:axId val="8527244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273984"/>
        <c:crosses val="autoZero"/>
        <c:auto val="1"/>
        <c:lblAlgn val="ctr"/>
        <c:lblOffset val="100"/>
      </c:catAx>
      <c:valAx>
        <c:axId val="8527398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27244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</a:t>
            </a:r>
            <a:r>
              <a:rPr lang="fa-IR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سوال چهار </a:t>
            </a:r>
            <a:endParaRPr lang="en-US" sz="12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مبحثی!$T$6:$AH$6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316736"/>
        <c:axId val="85318272"/>
        <c:axId val="0"/>
      </c:bar3DChart>
      <c:catAx>
        <c:axId val="85316736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318272"/>
        <c:crosses val="autoZero"/>
        <c:auto val="1"/>
        <c:lblAlgn val="ctr"/>
        <c:lblOffset val="100"/>
      </c:catAx>
      <c:valAx>
        <c:axId val="8531827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316736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</a:t>
            </a:r>
            <a:r>
              <a:rPr lang="fa-IR" sz="12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سوال پنج</a:t>
            </a:r>
            <a:endParaRPr lang="en-US" sz="1200" b="1" i="0" u="none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مبحثی!$T$7:$AH$7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3795328"/>
        <c:axId val="83805312"/>
        <c:axId val="0"/>
      </c:bar3DChart>
      <c:catAx>
        <c:axId val="8379532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805312"/>
        <c:crosses val="autoZero"/>
        <c:auto val="1"/>
        <c:lblAlgn val="ctr"/>
        <c:lblOffset val="100"/>
      </c:catAx>
      <c:valAx>
        <c:axId val="83805312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79532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شش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مبحثی!$T$8:$AH$8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313408"/>
        <c:axId val="85314944"/>
        <c:axId val="0"/>
      </c:bar3DChart>
      <c:catAx>
        <c:axId val="8531340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314944"/>
        <c:crosses val="autoZero"/>
        <c:auto val="1"/>
        <c:lblAlgn val="ctr"/>
        <c:lblOffset val="100"/>
      </c:catAx>
      <c:valAx>
        <c:axId val="8531494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31340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هفت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مبحثی!$T$9:$AH$9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552512"/>
        <c:axId val="85562496"/>
        <c:axId val="0"/>
      </c:bar3DChart>
      <c:catAx>
        <c:axId val="85552512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562496"/>
        <c:crosses val="autoZero"/>
        <c:auto val="1"/>
        <c:lblAlgn val="ctr"/>
        <c:lblOffset val="100"/>
      </c:catAx>
      <c:valAx>
        <c:axId val="85562496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552512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هشت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مبحثی!$T$10:$AH$10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3768448"/>
        <c:axId val="83769984"/>
        <c:axId val="0"/>
      </c:bar3DChart>
      <c:catAx>
        <c:axId val="8376844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769984"/>
        <c:crosses val="autoZero"/>
        <c:auto val="1"/>
        <c:lblAlgn val="ctr"/>
        <c:lblOffset val="100"/>
      </c:catAx>
      <c:valAx>
        <c:axId val="83769984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76844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a-IR" sz="1200" b="1" i="0" baseline="0">
                <a:effectLst/>
              </a:rPr>
              <a:t>نمودار درصد پاسخگویی به سوال </a:t>
            </a:r>
            <a:r>
              <a:rPr lang="fa-IR" sz="1200">
                <a:effectLst/>
              </a:rPr>
              <a:t>نه</a:t>
            </a:r>
            <a:endParaRPr lang="en-US" sz="1200">
              <a:effectLst/>
            </a:endParaRPr>
          </a:p>
        </c:rich>
      </c:tx>
    </c:title>
    <c:view3D>
      <c:rAngAx val="1"/>
    </c:view3D>
    <c:plotArea>
      <c:layout>
        <c:manualLayout>
          <c:layoutTarget val="inner"/>
          <c:xMode val="edge"/>
          <c:yMode val="edge"/>
          <c:x val="0.13875205355625497"/>
          <c:y val="0.13094606417441126"/>
          <c:w val="0.85342780718369293"/>
          <c:h val="0.67397365869807302"/>
        </c:manualLayout>
      </c:layout>
      <c:bar3DChart>
        <c:barDir val="col"/>
        <c:grouping val="clustered"/>
        <c:ser>
          <c:idx val="0"/>
          <c:order val="0"/>
          <c:tx>
            <c:v>نمودار سوال یک</c:v>
          </c:tx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Val val="1"/>
          </c:dLbls>
          <c:cat>
            <c:numRef>
              <c:f>مبحثی!$T$2:$AH$2</c:f>
              <c:numCache>
                <c:formatCode>0.00</c:formatCode>
                <c:ptCount val="15"/>
                <c:pt idx="0" formatCode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</c:numCache>
            </c:numRef>
          </c:cat>
          <c:val>
            <c:numRef>
              <c:f>مبحثی!$T$11:$AH$11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/>
        <c:shape val="cylinder"/>
        <c:axId val="85609088"/>
        <c:axId val="85631360"/>
        <c:axId val="0"/>
      </c:bar3DChart>
      <c:catAx>
        <c:axId val="85609088"/>
        <c:scaling>
          <c:orientation val="minMax"/>
        </c:scaling>
        <c:axPos val="b"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31360"/>
        <c:crosses val="autoZero"/>
        <c:auto val="1"/>
        <c:lblAlgn val="ctr"/>
        <c:lblOffset val="100"/>
      </c:catAx>
      <c:valAx>
        <c:axId val="85631360"/>
        <c:scaling>
          <c:orientation val="minMax"/>
          <c:max val="100"/>
          <c:min val="0"/>
        </c:scaling>
        <c:axPos val="l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5609088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28575</xdr:rowOff>
    </xdr:from>
    <xdr:to>
      <xdr:col>5</xdr:col>
      <xdr:colOff>523876</xdr:colOff>
      <xdr:row>11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590550</xdr:colOff>
      <xdr:row>0</xdr:row>
      <xdr:rowOff>9525</xdr:rowOff>
    </xdr:from>
    <xdr:to>
      <xdr:col>11</xdr:col>
      <xdr:colOff>333375</xdr:colOff>
      <xdr:row>11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381000</xdr:colOff>
      <xdr:row>0</xdr:row>
      <xdr:rowOff>0</xdr:rowOff>
    </xdr:from>
    <xdr:to>
      <xdr:col>17</xdr:col>
      <xdr:colOff>123825</xdr:colOff>
      <xdr:row>11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219075</xdr:colOff>
      <xdr:row>0</xdr:row>
      <xdr:rowOff>0</xdr:rowOff>
    </xdr:from>
    <xdr:to>
      <xdr:col>22</xdr:col>
      <xdr:colOff>571500</xdr:colOff>
      <xdr:row>11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142875</xdr:colOff>
      <xdr:row>12</xdr:row>
      <xdr:rowOff>0</xdr:rowOff>
    </xdr:from>
    <xdr:to>
      <xdr:col>5</xdr:col>
      <xdr:colOff>495300</xdr:colOff>
      <xdr:row>23</xdr:row>
      <xdr:rowOff>19050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561975</xdr:colOff>
      <xdr:row>12</xdr:row>
      <xdr:rowOff>0</xdr:rowOff>
    </xdr:from>
    <xdr:to>
      <xdr:col>11</xdr:col>
      <xdr:colOff>304800</xdr:colOff>
      <xdr:row>23</xdr:row>
      <xdr:rowOff>19050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428625</xdr:colOff>
      <xdr:row>12</xdr:row>
      <xdr:rowOff>9525</xdr:rowOff>
    </xdr:from>
    <xdr:to>
      <xdr:col>17</xdr:col>
      <xdr:colOff>171450</xdr:colOff>
      <xdr:row>23</xdr:row>
      <xdr:rowOff>28575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228600</xdr:colOff>
      <xdr:row>12</xdr:row>
      <xdr:rowOff>9525</xdr:rowOff>
    </xdr:from>
    <xdr:to>
      <xdr:col>22</xdr:col>
      <xdr:colOff>581025</xdr:colOff>
      <xdr:row>23</xdr:row>
      <xdr:rowOff>28575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5</xdr:col>
      <xdr:colOff>352425</xdr:colOff>
      <xdr:row>35</xdr:row>
      <xdr:rowOff>19050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514350</xdr:colOff>
      <xdr:row>24</xdr:row>
      <xdr:rowOff>0</xdr:rowOff>
    </xdr:from>
    <xdr:to>
      <xdr:col>11</xdr:col>
      <xdr:colOff>257175</xdr:colOff>
      <xdr:row>35</xdr:row>
      <xdr:rowOff>19050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409575</xdr:colOff>
      <xdr:row>24</xdr:row>
      <xdr:rowOff>0</xdr:rowOff>
    </xdr:from>
    <xdr:to>
      <xdr:col>17</xdr:col>
      <xdr:colOff>152400</xdr:colOff>
      <xdr:row>35</xdr:row>
      <xdr:rowOff>19050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219075</xdr:colOff>
      <xdr:row>24</xdr:row>
      <xdr:rowOff>9525</xdr:rowOff>
    </xdr:from>
    <xdr:to>
      <xdr:col>22</xdr:col>
      <xdr:colOff>571500</xdr:colOff>
      <xdr:row>35</xdr:row>
      <xdr:rowOff>28575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352425</xdr:colOff>
      <xdr:row>47</xdr:row>
      <xdr:rowOff>19050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495300</xdr:colOff>
      <xdr:row>36</xdr:row>
      <xdr:rowOff>0</xdr:rowOff>
    </xdr:from>
    <xdr:to>
      <xdr:col>11</xdr:col>
      <xdr:colOff>238125</xdr:colOff>
      <xdr:row>47</xdr:row>
      <xdr:rowOff>19050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409575</xdr:colOff>
      <xdr:row>36</xdr:row>
      <xdr:rowOff>9525</xdr:rowOff>
    </xdr:from>
    <xdr:to>
      <xdr:col>17</xdr:col>
      <xdr:colOff>152400</xdr:colOff>
      <xdr:row>47</xdr:row>
      <xdr:rowOff>28575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238125</xdr:colOff>
      <xdr:row>36</xdr:row>
      <xdr:rowOff>0</xdr:rowOff>
    </xdr:from>
    <xdr:to>
      <xdr:col>22</xdr:col>
      <xdr:colOff>590550</xdr:colOff>
      <xdr:row>47</xdr:row>
      <xdr:rowOff>19050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5</xdr:col>
      <xdr:colOff>352425</xdr:colOff>
      <xdr:row>59</xdr:row>
      <xdr:rowOff>19050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495300</xdr:colOff>
      <xdr:row>48</xdr:row>
      <xdr:rowOff>9525</xdr:rowOff>
    </xdr:from>
    <xdr:to>
      <xdr:col>11</xdr:col>
      <xdr:colOff>238125</xdr:colOff>
      <xdr:row>59</xdr:row>
      <xdr:rowOff>28575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419100</xdr:colOff>
      <xdr:row>48</xdr:row>
      <xdr:rowOff>19050</xdr:rowOff>
    </xdr:from>
    <xdr:to>
      <xdr:col>17</xdr:col>
      <xdr:colOff>161925</xdr:colOff>
      <xdr:row>59</xdr:row>
      <xdr:rowOff>38100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266700</xdr:colOff>
      <xdr:row>48</xdr:row>
      <xdr:rowOff>0</xdr:rowOff>
    </xdr:from>
    <xdr:to>
      <xdr:col>23</xdr:col>
      <xdr:colOff>9525</xdr:colOff>
      <xdr:row>59</xdr:row>
      <xdr:rowOff>19050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114301</xdr:colOff>
      <xdr:row>1</xdr:row>
      <xdr:rowOff>95250</xdr:rowOff>
    </xdr:from>
    <xdr:to>
      <xdr:col>13</xdr:col>
      <xdr:colOff>495300</xdr:colOff>
      <xdr:row>22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161926</xdr:colOff>
      <xdr:row>0</xdr:row>
      <xdr:rowOff>114300</xdr:rowOff>
    </xdr:from>
    <xdr:to>
      <xdr:col>14</xdr:col>
      <xdr:colOff>200025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AU47"/>
  <sheetViews>
    <sheetView rightToLeft="1" tabSelected="1" zoomScale="75" zoomScaleNormal="75" workbookViewId="0">
      <pane ySplit="5" topLeftCell="A6" activePane="bottomLeft" state="frozen"/>
      <selection pane="bottomLeft" activeCell="Q1" sqref="Q1:Q3"/>
    </sheetView>
  </sheetViews>
  <sheetFormatPr defaultRowHeight="21.75" customHeight="1"/>
  <cols>
    <col min="1" max="1" width="4" customWidth="1"/>
    <col min="2" max="2" width="17.140625" customWidth="1"/>
    <col min="3" max="22" width="6.140625" customWidth="1"/>
    <col min="23" max="23" width="8.85546875" customWidth="1"/>
    <col min="24" max="24" width="8" customWidth="1"/>
    <col min="25" max="25" width="9.28515625" customWidth="1"/>
    <col min="26" max="26" width="4.7109375" customWidth="1"/>
    <col min="27" max="27" width="4.42578125" customWidth="1"/>
    <col min="28" max="28" width="6.42578125" customWidth="1"/>
    <col min="29" max="29" width="9.140625" style="8"/>
    <col min="33" max="47" width="0" hidden="1" customWidth="1"/>
  </cols>
  <sheetData>
    <row r="1" spans="1:28" ht="30" customHeight="1">
      <c r="A1" s="112" t="s">
        <v>64</v>
      </c>
      <c r="B1" s="113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69"/>
      <c r="X1" s="107" t="s">
        <v>32</v>
      </c>
      <c r="Y1" s="108"/>
      <c r="Z1" s="57"/>
      <c r="AA1" s="58" t="s">
        <v>74</v>
      </c>
      <c r="AB1" s="59"/>
    </row>
    <row r="2" spans="1:28" ht="30" customHeight="1">
      <c r="A2" s="114"/>
      <c r="B2" s="115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69"/>
      <c r="X2" s="107" t="s">
        <v>33</v>
      </c>
      <c r="Y2" s="108"/>
      <c r="Z2" s="60"/>
      <c r="AA2" s="83" t="s">
        <v>75</v>
      </c>
      <c r="AB2" s="59" t="s">
        <v>75</v>
      </c>
    </row>
    <row r="3" spans="1:28" ht="30" customHeight="1">
      <c r="A3" s="116"/>
      <c r="B3" s="117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69"/>
      <c r="X3" s="107" t="s">
        <v>34</v>
      </c>
      <c r="Y3" s="108"/>
      <c r="Z3" s="109"/>
      <c r="AA3" s="110"/>
      <c r="AB3" s="111"/>
    </row>
    <row r="4" spans="1:28" ht="24" customHeight="1">
      <c r="A4" s="103" t="s">
        <v>31</v>
      </c>
      <c r="B4" s="10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56">
        <f t="shared" ref="W4" si="0">SUM(C4:V4)</f>
        <v>0</v>
      </c>
      <c r="X4" s="107" t="s">
        <v>2</v>
      </c>
      <c r="Y4" s="108"/>
      <c r="Z4" s="61"/>
      <c r="AA4" s="105" t="s">
        <v>4</v>
      </c>
      <c r="AB4" s="106"/>
    </row>
    <row r="5" spans="1:28" ht="21.75" customHeight="1">
      <c r="A5" s="51" t="s">
        <v>29</v>
      </c>
      <c r="B5" s="52" t="s">
        <v>28</v>
      </c>
      <c r="C5" s="53" t="s">
        <v>8</v>
      </c>
      <c r="D5" s="53" t="s">
        <v>9</v>
      </c>
      <c r="E5" s="53" t="s">
        <v>10</v>
      </c>
      <c r="F5" s="53" t="s">
        <v>11</v>
      </c>
      <c r="G5" s="53" t="s">
        <v>12</v>
      </c>
      <c r="H5" s="53" t="s">
        <v>13</v>
      </c>
      <c r="I5" s="53" t="s">
        <v>14</v>
      </c>
      <c r="J5" s="53" t="s">
        <v>15</v>
      </c>
      <c r="K5" s="53" t="s">
        <v>16</v>
      </c>
      <c r="L5" s="53" t="s">
        <v>17</v>
      </c>
      <c r="M5" s="53" t="s">
        <v>18</v>
      </c>
      <c r="N5" s="53" t="s">
        <v>19</v>
      </c>
      <c r="O5" s="53" t="s">
        <v>20</v>
      </c>
      <c r="P5" s="53" t="s">
        <v>21</v>
      </c>
      <c r="Q5" s="53" t="s">
        <v>22</v>
      </c>
      <c r="R5" s="53" t="s">
        <v>23</v>
      </c>
      <c r="S5" s="53" t="s">
        <v>24</v>
      </c>
      <c r="T5" s="53" t="s">
        <v>25</v>
      </c>
      <c r="U5" s="53" t="s">
        <v>26</v>
      </c>
      <c r="V5" s="53" t="s">
        <v>27</v>
      </c>
      <c r="W5" s="54" t="s">
        <v>30</v>
      </c>
      <c r="X5" s="107" t="s">
        <v>39</v>
      </c>
      <c r="Y5" s="108"/>
      <c r="Z5" s="70"/>
      <c r="AA5" s="105" t="s">
        <v>40</v>
      </c>
      <c r="AB5" s="106"/>
    </row>
    <row r="6" spans="1:28" ht="21.75" customHeight="1">
      <c r="A6" s="55">
        <v>1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56">
        <f>SUM(C6:V6)</f>
        <v>0</v>
      </c>
      <c r="X6" s="107" t="s">
        <v>6</v>
      </c>
      <c r="Y6" s="108"/>
      <c r="Z6" s="109"/>
      <c r="AA6" s="110"/>
      <c r="AB6" s="111"/>
    </row>
    <row r="7" spans="1:28" ht="21.75" customHeight="1">
      <c r="A7" s="55">
        <v>2</v>
      </c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56">
        <f t="shared" ref="W7:W45" si="1">SUM(C7:V7)</f>
        <v>0</v>
      </c>
      <c r="X7" s="107" t="s">
        <v>37</v>
      </c>
      <c r="Y7" s="108"/>
      <c r="Z7" s="109"/>
      <c r="AA7" s="110"/>
      <c r="AB7" s="111"/>
    </row>
    <row r="8" spans="1:28" ht="21.75" customHeight="1">
      <c r="A8" s="55">
        <v>3</v>
      </c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56">
        <f t="shared" si="1"/>
        <v>0</v>
      </c>
      <c r="X8" s="107" t="s">
        <v>38</v>
      </c>
      <c r="Y8" s="108"/>
      <c r="Z8" s="109"/>
      <c r="AA8" s="110"/>
      <c r="AB8" s="111"/>
    </row>
    <row r="9" spans="1:28" ht="21.75" customHeight="1">
      <c r="A9" s="55">
        <v>4</v>
      </c>
      <c r="B9" s="85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56">
        <f t="shared" si="1"/>
        <v>0</v>
      </c>
      <c r="X9" s="107" t="s">
        <v>35</v>
      </c>
      <c r="Y9" s="108"/>
      <c r="Z9" s="109"/>
      <c r="AA9" s="110"/>
      <c r="AB9" s="111"/>
    </row>
    <row r="10" spans="1:28" ht="21.75" customHeight="1">
      <c r="A10" s="55">
        <v>5</v>
      </c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56">
        <f t="shared" si="1"/>
        <v>0</v>
      </c>
      <c r="X10" s="107" t="s">
        <v>7</v>
      </c>
      <c r="Y10" s="108"/>
      <c r="Z10" s="109"/>
      <c r="AA10" s="110"/>
      <c r="AB10" s="111"/>
    </row>
    <row r="11" spans="1:28" ht="21.75" customHeight="1">
      <c r="A11" s="55">
        <v>6</v>
      </c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56">
        <f t="shared" si="1"/>
        <v>0</v>
      </c>
      <c r="X11" s="107" t="s">
        <v>3</v>
      </c>
      <c r="Y11" s="108"/>
      <c r="Z11" s="109"/>
      <c r="AA11" s="110"/>
      <c r="AB11" s="111"/>
    </row>
    <row r="12" spans="1:28" ht="21.75" customHeight="1">
      <c r="A12" s="55">
        <v>7</v>
      </c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56">
        <f t="shared" si="1"/>
        <v>0</v>
      </c>
      <c r="X12" s="107" t="s">
        <v>36</v>
      </c>
      <c r="Y12" s="108"/>
      <c r="Z12" s="109"/>
      <c r="AA12" s="110"/>
      <c r="AB12" s="111"/>
    </row>
    <row r="13" spans="1:28" ht="21.75" customHeight="1">
      <c r="A13" s="55">
        <v>8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56">
        <f t="shared" si="1"/>
        <v>0</v>
      </c>
      <c r="X13" s="8"/>
      <c r="Y13" s="94" t="s">
        <v>63</v>
      </c>
      <c r="Z13" s="95"/>
      <c r="AA13" s="95"/>
      <c r="AB13" s="96"/>
    </row>
    <row r="14" spans="1:28" ht="21.75" customHeight="1">
      <c r="A14" s="55">
        <v>9</v>
      </c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56">
        <f t="shared" si="1"/>
        <v>0</v>
      </c>
      <c r="X14" s="8"/>
      <c r="Y14" s="97" t="s">
        <v>48</v>
      </c>
      <c r="Z14" s="98"/>
      <c r="AA14" s="98"/>
      <c r="AB14" s="99"/>
    </row>
    <row r="15" spans="1:28" ht="21.75" customHeight="1">
      <c r="A15" s="55">
        <v>10</v>
      </c>
      <c r="B15" s="85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56">
        <f t="shared" si="1"/>
        <v>0</v>
      </c>
      <c r="X15" s="8"/>
      <c r="Y15" s="97"/>
      <c r="Z15" s="98"/>
      <c r="AA15" s="98"/>
      <c r="AB15" s="99"/>
    </row>
    <row r="16" spans="1:28" ht="21.75" customHeight="1">
      <c r="A16" s="55">
        <v>11</v>
      </c>
      <c r="B16" s="85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56">
        <f t="shared" si="1"/>
        <v>0</v>
      </c>
      <c r="X16" s="8"/>
      <c r="Y16" s="97"/>
      <c r="Z16" s="98"/>
      <c r="AA16" s="98"/>
      <c r="AB16" s="99"/>
    </row>
    <row r="17" spans="1:47" ht="21.75" customHeight="1">
      <c r="A17" s="55">
        <v>12</v>
      </c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56">
        <f t="shared" si="1"/>
        <v>0</v>
      </c>
      <c r="X17" s="8"/>
      <c r="Y17" s="97"/>
      <c r="Z17" s="98"/>
      <c r="AA17" s="98"/>
      <c r="AB17" s="99"/>
      <c r="AG17" s="9">
        <v>0</v>
      </c>
      <c r="AH17" s="10">
        <v>0.25</v>
      </c>
      <c r="AI17" s="10">
        <v>0.5</v>
      </c>
      <c r="AJ17" s="10">
        <v>0.75</v>
      </c>
      <c r="AK17" s="10">
        <v>1</v>
      </c>
      <c r="AL17" s="10">
        <v>1.25</v>
      </c>
      <c r="AM17" s="10">
        <v>1.5</v>
      </c>
      <c r="AN17" s="10">
        <v>1.75</v>
      </c>
      <c r="AO17" s="10">
        <v>2</v>
      </c>
      <c r="AP17" s="10">
        <v>2.25</v>
      </c>
      <c r="AQ17" s="10">
        <v>2.5</v>
      </c>
      <c r="AR17" s="10">
        <v>2.75</v>
      </c>
      <c r="AS17" s="10">
        <v>3</v>
      </c>
      <c r="AT17" s="10">
        <v>3.25</v>
      </c>
      <c r="AU17" s="10">
        <v>3.5</v>
      </c>
    </row>
    <row r="18" spans="1:47" ht="21.75" customHeight="1" thickBot="1">
      <c r="A18" s="55">
        <v>13</v>
      </c>
      <c r="B18" s="85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56">
        <f t="shared" si="1"/>
        <v>0</v>
      </c>
      <c r="X18" s="8"/>
      <c r="Y18" s="100"/>
      <c r="Z18" s="101"/>
      <c r="AA18" s="101"/>
      <c r="AB18" s="102"/>
    </row>
    <row r="19" spans="1:47" ht="21.75" customHeight="1" thickTop="1">
      <c r="A19" s="55">
        <v>14</v>
      </c>
      <c r="B19" s="85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56">
        <f t="shared" si="1"/>
        <v>0</v>
      </c>
      <c r="X19" s="8"/>
      <c r="Y19" s="8"/>
      <c r="Z19" s="8"/>
      <c r="AA19" s="8"/>
      <c r="AB19" s="8"/>
    </row>
    <row r="20" spans="1:47" ht="21.75" customHeight="1">
      <c r="A20" s="55">
        <v>15</v>
      </c>
      <c r="B20" s="8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56">
        <f t="shared" si="1"/>
        <v>0</v>
      </c>
      <c r="X20" s="8"/>
      <c r="Y20" s="8"/>
      <c r="Z20" s="8"/>
      <c r="AA20" s="8"/>
      <c r="AB20" s="8"/>
    </row>
    <row r="21" spans="1:47" ht="21.75" customHeight="1">
      <c r="A21" s="55">
        <v>16</v>
      </c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56">
        <f t="shared" si="1"/>
        <v>0</v>
      </c>
      <c r="X21" s="8"/>
      <c r="Y21" s="8"/>
      <c r="Z21" s="8"/>
      <c r="AA21" s="8"/>
      <c r="AB21" s="8"/>
    </row>
    <row r="22" spans="1:47" ht="21.75" customHeight="1">
      <c r="A22" s="55">
        <v>17</v>
      </c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56">
        <f t="shared" si="1"/>
        <v>0</v>
      </c>
      <c r="X22" s="8"/>
      <c r="Y22" s="8"/>
      <c r="Z22" s="8"/>
      <c r="AA22" s="8"/>
      <c r="AB22" s="8"/>
    </row>
    <row r="23" spans="1:47" ht="21.75" customHeight="1">
      <c r="A23" s="55">
        <v>18</v>
      </c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56">
        <f t="shared" si="1"/>
        <v>0</v>
      </c>
      <c r="X23" s="8"/>
      <c r="Y23" s="8"/>
      <c r="Z23" s="8"/>
      <c r="AA23" s="8"/>
      <c r="AB23" s="8"/>
    </row>
    <row r="24" spans="1:47" ht="21.75" customHeight="1">
      <c r="A24" s="55">
        <v>19</v>
      </c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56">
        <f t="shared" si="1"/>
        <v>0</v>
      </c>
      <c r="X24" s="8"/>
      <c r="Y24" s="8"/>
      <c r="Z24" s="8"/>
      <c r="AA24" s="8"/>
      <c r="AB24" s="8"/>
    </row>
    <row r="25" spans="1:47" ht="21.75" customHeight="1">
      <c r="A25" s="55">
        <v>20</v>
      </c>
      <c r="B25" s="85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56">
        <f t="shared" si="1"/>
        <v>0</v>
      </c>
      <c r="X25" s="8"/>
      <c r="Y25" s="8"/>
      <c r="Z25" s="8"/>
      <c r="AA25" s="8"/>
      <c r="AB25" s="8"/>
    </row>
    <row r="26" spans="1:47" ht="21.75" customHeight="1">
      <c r="A26" s="55">
        <v>21</v>
      </c>
      <c r="B26" s="85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56">
        <f t="shared" si="1"/>
        <v>0</v>
      </c>
      <c r="X26" s="8"/>
      <c r="Y26" s="8"/>
      <c r="Z26" s="8"/>
      <c r="AA26" s="8"/>
      <c r="AB26" s="8"/>
    </row>
    <row r="27" spans="1:47" ht="21.75" customHeight="1">
      <c r="A27" s="55">
        <v>22</v>
      </c>
      <c r="B27" s="85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56">
        <f t="shared" si="1"/>
        <v>0</v>
      </c>
      <c r="X27" s="8"/>
      <c r="Y27" s="8"/>
      <c r="Z27" s="8"/>
      <c r="AA27" s="8"/>
      <c r="AB27" s="8"/>
    </row>
    <row r="28" spans="1:47" ht="21.75" customHeight="1">
      <c r="A28" s="55">
        <v>23</v>
      </c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56">
        <f t="shared" si="1"/>
        <v>0</v>
      </c>
      <c r="X28" s="8"/>
      <c r="Y28" s="8"/>
      <c r="Z28" s="8"/>
      <c r="AA28" s="8"/>
      <c r="AB28" s="8"/>
    </row>
    <row r="29" spans="1:47" ht="21.75" customHeight="1">
      <c r="A29" s="55">
        <v>24</v>
      </c>
      <c r="B29" s="85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56">
        <f t="shared" si="1"/>
        <v>0</v>
      </c>
      <c r="X29" s="8"/>
      <c r="Y29" s="8"/>
      <c r="Z29" s="8"/>
      <c r="AA29" s="8"/>
      <c r="AB29" s="8"/>
    </row>
    <row r="30" spans="1:47" ht="21.75" customHeight="1">
      <c r="A30" s="55">
        <v>25</v>
      </c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56">
        <f t="shared" si="1"/>
        <v>0</v>
      </c>
      <c r="X30" s="8"/>
      <c r="Y30" s="8"/>
      <c r="Z30" s="8"/>
      <c r="AA30" s="8"/>
      <c r="AB30" s="8"/>
    </row>
    <row r="31" spans="1:47" ht="21.75" customHeight="1">
      <c r="A31" s="55">
        <v>26</v>
      </c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56">
        <f t="shared" si="1"/>
        <v>0</v>
      </c>
      <c r="X31" s="8"/>
      <c r="Y31" s="8"/>
      <c r="Z31" s="8"/>
      <c r="AA31" s="8"/>
      <c r="AB31" s="8"/>
    </row>
    <row r="32" spans="1:47" ht="21.75" customHeight="1">
      <c r="A32" s="55">
        <v>27</v>
      </c>
      <c r="B32" s="85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56">
        <f t="shared" si="1"/>
        <v>0</v>
      </c>
      <c r="X32" s="8"/>
      <c r="Y32" s="8"/>
      <c r="Z32" s="8"/>
      <c r="AA32" s="8"/>
      <c r="AB32" s="8"/>
    </row>
    <row r="33" spans="1:28" ht="21.75" customHeight="1">
      <c r="A33" s="55">
        <v>28</v>
      </c>
      <c r="B33" s="85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56">
        <f t="shared" si="1"/>
        <v>0</v>
      </c>
      <c r="X33" s="8"/>
      <c r="Y33" s="8"/>
      <c r="Z33" s="8"/>
      <c r="AA33" s="8"/>
      <c r="AB33" s="8"/>
    </row>
    <row r="34" spans="1:28" ht="21.75" customHeight="1">
      <c r="A34" s="55">
        <v>29</v>
      </c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56">
        <f t="shared" si="1"/>
        <v>0</v>
      </c>
      <c r="X34" s="8"/>
      <c r="Y34" s="8"/>
      <c r="Z34" s="8"/>
      <c r="AA34" s="8"/>
      <c r="AB34" s="8"/>
    </row>
    <row r="35" spans="1:28" ht="21.75" customHeight="1">
      <c r="A35" s="55">
        <v>30</v>
      </c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56">
        <f t="shared" si="1"/>
        <v>0</v>
      </c>
      <c r="X35" s="8"/>
      <c r="Y35" s="8"/>
      <c r="Z35" s="8"/>
      <c r="AA35" s="8"/>
      <c r="AB35" s="8"/>
    </row>
    <row r="36" spans="1:28" ht="21.75" customHeight="1">
      <c r="A36" s="55">
        <v>31</v>
      </c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56">
        <f t="shared" si="1"/>
        <v>0</v>
      </c>
      <c r="X36" s="8"/>
      <c r="Y36" s="8"/>
      <c r="Z36" s="8"/>
      <c r="AA36" s="8"/>
      <c r="AB36" s="8"/>
    </row>
    <row r="37" spans="1:28" ht="21.75" customHeight="1">
      <c r="A37" s="55">
        <v>32</v>
      </c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56">
        <f t="shared" si="1"/>
        <v>0</v>
      </c>
      <c r="X37" s="8"/>
      <c r="Y37" s="8"/>
      <c r="Z37" s="8"/>
      <c r="AA37" s="8"/>
      <c r="AB37" s="8"/>
    </row>
    <row r="38" spans="1:28" ht="21.75" customHeight="1">
      <c r="A38" s="55">
        <v>33</v>
      </c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56">
        <f t="shared" si="1"/>
        <v>0</v>
      </c>
      <c r="X38" s="8"/>
      <c r="Y38" s="8"/>
      <c r="Z38" s="8"/>
      <c r="AA38" s="8"/>
      <c r="AB38" s="8"/>
    </row>
    <row r="39" spans="1:28" ht="21.75" customHeight="1">
      <c r="A39" s="55">
        <v>34</v>
      </c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56">
        <f t="shared" si="1"/>
        <v>0</v>
      </c>
      <c r="X39" s="8"/>
      <c r="Y39" s="8"/>
      <c r="Z39" s="8"/>
      <c r="AA39" s="8"/>
      <c r="AB39" s="8"/>
    </row>
    <row r="40" spans="1:28" ht="21.75" customHeight="1">
      <c r="A40" s="55">
        <v>35</v>
      </c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56">
        <f t="shared" si="1"/>
        <v>0</v>
      </c>
      <c r="X40" s="8"/>
      <c r="Y40" s="8"/>
      <c r="Z40" s="8"/>
      <c r="AA40" s="8"/>
      <c r="AB40" s="8"/>
    </row>
    <row r="41" spans="1:28" ht="21.75" customHeight="1">
      <c r="A41" s="55">
        <v>36</v>
      </c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56">
        <f t="shared" si="1"/>
        <v>0</v>
      </c>
      <c r="X41" s="8"/>
      <c r="Y41" s="8"/>
      <c r="Z41" s="8"/>
      <c r="AA41" s="8"/>
      <c r="AB41" s="8"/>
    </row>
    <row r="42" spans="1:28" ht="21.75" customHeight="1">
      <c r="A42" s="55">
        <v>37</v>
      </c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56">
        <f t="shared" si="1"/>
        <v>0</v>
      </c>
      <c r="X42" s="8"/>
      <c r="Y42" s="8"/>
      <c r="Z42" s="8"/>
      <c r="AA42" s="8"/>
      <c r="AB42" s="8"/>
    </row>
    <row r="43" spans="1:28" ht="21.75" customHeight="1">
      <c r="A43" s="55">
        <v>38</v>
      </c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56">
        <f t="shared" si="1"/>
        <v>0</v>
      </c>
      <c r="X43" s="8"/>
      <c r="Y43" s="8"/>
      <c r="Z43" s="8"/>
      <c r="AA43" s="8"/>
      <c r="AB43" s="8"/>
    </row>
    <row r="44" spans="1:28" ht="21.75" customHeight="1">
      <c r="A44" s="55">
        <v>39</v>
      </c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56">
        <f t="shared" si="1"/>
        <v>0</v>
      </c>
      <c r="X44" s="8"/>
      <c r="Y44" s="8"/>
      <c r="Z44" s="8"/>
      <c r="AA44" s="8"/>
      <c r="AB44" s="8"/>
    </row>
    <row r="45" spans="1:28" ht="21.75" customHeight="1">
      <c r="A45" s="55">
        <v>40</v>
      </c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56">
        <f t="shared" si="1"/>
        <v>0</v>
      </c>
      <c r="X45" s="8"/>
      <c r="Y45" s="8"/>
      <c r="Z45" s="8"/>
      <c r="AA45" s="8"/>
      <c r="AB45" s="8"/>
    </row>
    <row r="46" spans="1:28" ht="21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21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</sheetData>
  <sheetProtection password="CDEE" sheet="1" objects="1" scenarios="1"/>
  <sortState ref="B6:B39">
    <sortCondition ref="B39"/>
  </sortState>
  <dataConsolidate/>
  <mergeCells count="46">
    <mergeCell ref="X1:Y1"/>
    <mergeCell ref="X3:Y3"/>
    <mergeCell ref="X2:Y2"/>
    <mergeCell ref="AA5:AB5"/>
    <mergeCell ref="V1:V3"/>
    <mergeCell ref="X8:Y8"/>
    <mergeCell ref="Z8:AB8"/>
    <mergeCell ref="Z3:AB3"/>
    <mergeCell ref="X5:Y5"/>
    <mergeCell ref="X4:Y4"/>
    <mergeCell ref="A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Y13:AB13"/>
    <mergeCell ref="Y14:AB18"/>
    <mergeCell ref="A4:B4"/>
    <mergeCell ref="AA4:AB4"/>
    <mergeCell ref="X7:Y7"/>
    <mergeCell ref="Z12:AB12"/>
    <mergeCell ref="X6:Y6"/>
    <mergeCell ref="X12:Y12"/>
    <mergeCell ref="X11:Y11"/>
    <mergeCell ref="X10:Y10"/>
    <mergeCell ref="Z11:AB11"/>
    <mergeCell ref="Z10:AB10"/>
    <mergeCell ref="Z6:AB6"/>
    <mergeCell ref="X9:Y9"/>
    <mergeCell ref="Z9:AB9"/>
    <mergeCell ref="Z7:AB7"/>
    <mergeCell ref="S1:S3"/>
    <mergeCell ref="T1:T3"/>
    <mergeCell ref="U1:U3"/>
    <mergeCell ref="L1:L3"/>
    <mergeCell ref="M1:M3"/>
    <mergeCell ref="N1:N3"/>
    <mergeCell ref="P1:P3"/>
    <mergeCell ref="O1:O3"/>
    <mergeCell ref="Q1:Q3"/>
    <mergeCell ref="R1:R3"/>
  </mergeCells>
  <conditionalFormatting sqref="C6:C45">
    <cfRule type="cellIs" dxfId="53" priority="38" operator="greaterThan">
      <formula>$C$4</formula>
    </cfRule>
  </conditionalFormatting>
  <conditionalFormatting sqref="D6:D45">
    <cfRule type="cellIs" dxfId="52" priority="37" operator="greaterThan">
      <formula>$D$4</formula>
    </cfRule>
  </conditionalFormatting>
  <conditionalFormatting sqref="E6:E45">
    <cfRule type="cellIs" dxfId="51" priority="36" operator="greaterThan">
      <formula>$E$4</formula>
    </cfRule>
  </conditionalFormatting>
  <conditionalFormatting sqref="F6:F45">
    <cfRule type="cellIs" dxfId="50" priority="35" operator="greaterThan">
      <formula>$F$4</formula>
    </cfRule>
  </conditionalFormatting>
  <conditionalFormatting sqref="G6:G45">
    <cfRule type="cellIs" dxfId="49" priority="34" operator="greaterThan">
      <formula>$G$4</formula>
    </cfRule>
  </conditionalFormatting>
  <conditionalFormatting sqref="H6:H45">
    <cfRule type="cellIs" dxfId="48" priority="33" operator="greaterThan">
      <formula>$H$4</formula>
    </cfRule>
  </conditionalFormatting>
  <conditionalFormatting sqref="I6:I45">
    <cfRule type="cellIs" dxfId="47" priority="32" operator="greaterThan">
      <formula>$I$4</formula>
    </cfRule>
  </conditionalFormatting>
  <conditionalFormatting sqref="J6:J45">
    <cfRule type="cellIs" dxfId="46" priority="31" operator="greaterThan">
      <formula>$J$4</formula>
    </cfRule>
  </conditionalFormatting>
  <conditionalFormatting sqref="K6:K45">
    <cfRule type="cellIs" dxfId="45" priority="30" operator="greaterThan">
      <formula>$K$4</formula>
    </cfRule>
  </conditionalFormatting>
  <conditionalFormatting sqref="L6:L45">
    <cfRule type="cellIs" dxfId="44" priority="29" operator="greaterThan">
      <formula>$L$4</formula>
    </cfRule>
  </conditionalFormatting>
  <conditionalFormatting sqref="M6:M45">
    <cfRule type="cellIs" dxfId="43" priority="28" operator="greaterThan">
      <formula>$M$4</formula>
    </cfRule>
  </conditionalFormatting>
  <conditionalFormatting sqref="N6:N45">
    <cfRule type="cellIs" dxfId="42" priority="27" operator="greaterThan">
      <formula>$N$4</formula>
    </cfRule>
  </conditionalFormatting>
  <conditionalFormatting sqref="O6:O45">
    <cfRule type="cellIs" dxfId="41" priority="26" operator="greaterThan">
      <formula>$O$4</formula>
    </cfRule>
  </conditionalFormatting>
  <conditionalFormatting sqref="P6:P45">
    <cfRule type="cellIs" dxfId="40" priority="25" operator="greaterThan">
      <formula>$P$4</formula>
    </cfRule>
  </conditionalFormatting>
  <conditionalFormatting sqref="Q6:Q45">
    <cfRule type="cellIs" dxfId="39" priority="24" operator="greaterThan">
      <formula>$Q$4</formula>
    </cfRule>
  </conditionalFormatting>
  <conditionalFormatting sqref="R6:R45">
    <cfRule type="cellIs" dxfId="38" priority="23" operator="greaterThan">
      <formula>$R$4</formula>
    </cfRule>
  </conditionalFormatting>
  <conditionalFormatting sqref="S6:S45">
    <cfRule type="cellIs" dxfId="37" priority="21" operator="greaterThan">
      <formula>$S$4</formula>
    </cfRule>
    <cfRule type="cellIs" dxfId="36" priority="22" operator="greaterThan">
      <formula>$S$4</formula>
    </cfRule>
  </conditionalFormatting>
  <conditionalFormatting sqref="T6:T45">
    <cfRule type="cellIs" dxfId="35" priority="20" operator="greaterThan">
      <formula>$T$4</formula>
    </cfRule>
  </conditionalFormatting>
  <conditionalFormatting sqref="U6:U45">
    <cfRule type="cellIs" dxfId="34" priority="19" operator="greaterThan">
      <formula>$U$4</formula>
    </cfRule>
  </conditionalFormatting>
  <conditionalFormatting sqref="V6:V45">
    <cfRule type="cellIs" dxfId="33" priority="18" operator="greaterThan">
      <formula>$V$4</formula>
    </cfRule>
  </conditionalFormatting>
  <conditionalFormatting sqref="W4">
    <cfRule type="cellIs" dxfId="32" priority="17" operator="greaterThan">
      <formula>20</formula>
    </cfRule>
  </conditionalFormatting>
  <conditionalFormatting sqref="W6:W45">
    <cfRule type="cellIs" dxfId="31" priority="16" operator="greaterThan">
      <formula>20</formula>
    </cfRule>
  </conditionalFormatting>
  <conditionalFormatting sqref="C6:C28">
    <cfRule type="cellIs" dxfId="30" priority="15" operator="greaterThan">
      <formula>$C$4</formula>
    </cfRule>
  </conditionalFormatting>
  <conditionalFormatting sqref="D6:D28">
    <cfRule type="cellIs" dxfId="29" priority="14" operator="greaterThan">
      <formula>$D$4</formula>
    </cfRule>
  </conditionalFormatting>
  <conditionalFormatting sqref="E6:E28">
    <cfRule type="cellIs" dxfId="28" priority="13" operator="greaterThan">
      <formula>$E$4</formula>
    </cfRule>
  </conditionalFormatting>
  <conditionalFormatting sqref="F6:F28">
    <cfRule type="cellIs" dxfId="27" priority="12" operator="greaterThan">
      <formula>$F$4</formula>
    </cfRule>
  </conditionalFormatting>
  <conditionalFormatting sqref="G6:G28">
    <cfRule type="cellIs" dxfId="26" priority="11" operator="greaterThan">
      <formula>$G$4</formula>
    </cfRule>
  </conditionalFormatting>
  <conditionalFormatting sqref="H6:H28">
    <cfRule type="cellIs" dxfId="25" priority="10" operator="greaterThan">
      <formula>$H$4</formula>
    </cfRule>
  </conditionalFormatting>
  <conditionalFormatting sqref="I6:I28">
    <cfRule type="cellIs" dxfId="24" priority="9" operator="greaterThan">
      <formula>$I$4</formula>
    </cfRule>
  </conditionalFormatting>
  <conditionalFormatting sqref="J6:J28">
    <cfRule type="cellIs" dxfId="23" priority="8" operator="greaterThan">
      <formula>$J$4</formula>
    </cfRule>
  </conditionalFormatting>
  <conditionalFormatting sqref="K6:K28">
    <cfRule type="cellIs" dxfId="22" priority="7" operator="greaterThan">
      <formula>$K$4</formula>
    </cfRule>
  </conditionalFormatting>
  <conditionalFormatting sqref="L6:L28">
    <cfRule type="cellIs" dxfId="21" priority="6" operator="greaterThan">
      <formula>$L$4</formula>
    </cfRule>
  </conditionalFormatting>
  <conditionalFormatting sqref="M6:M28">
    <cfRule type="cellIs" dxfId="20" priority="5" operator="greaterThan">
      <formula>$M$4</formula>
    </cfRule>
  </conditionalFormatting>
  <conditionalFormatting sqref="N6:N28">
    <cfRule type="cellIs" dxfId="19" priority="4" operator="greaterThan">
      <formula>$N$4</formula>
    </cfRule>
  </conditionalFormatting>
  <conditionalFormatting sqref="O6:O28">
    <cfRule type="cellIs" dxfId="18" priority="3" operator="greaterThan">
      <formula>$O$4</formula>
    </cfRule>
  </conditionalFormatting>
  <conditionalFormatting sqref="P6:P28">
    <cfRule type="cellIs" dxfId="17" priority="2" operator="greaterThan">
      <formula>$P$4</formula>
    </cfRule>
  </conditionalFormatting>
  <conditionalFormatting sqref="Q6:Q28">
    <cfRule type="cellIs" dxfId="16" priority="1" operator="greaterThan">
      <formula>$Q$4</formula>
    </cfRule>
  </conditionalFormatting>
  <dataValidations xWindow="203" yWindow="375" count="3">
    <dataValidation type="list" allowBlank="1" showInputMessage="1" showErrorMessage="1" error="لطفا بارم سوال را بیشتر از 3.5  نمره وارد نکنید" prompt="لطفا با کلیک روی فلش نمره  کسب شده را وارد نمایید" sqref="D80:V81 C80">
      <formula1>$S$2:$AH$2</formula1>
    </dataValidation>
    <dataValidation type="list" allowBlank="1" showInputMessage="1" showErrorMessage="1" error="لطفا نمره بيش از 3.5 نمره وارد نشود" prompt="با كليك روي فلش نمره را وارد نماييد" sqref="J46:K46 D46 C6:V45">
      <formula1>$AG$17:$AU$17</formula1>
    </dataValidation>
    <dataValidation type="list" allowBlank="1" showInputMessage="1" showErrorMessage="1" error="لطفاً بارم بيش از 3.5 نمره نباشد" prompt="بارم سوال را وارد كنيد" sqref="C4:V4">
      <formula1>$AG$17:$AU$17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03" yWindow="375" count="2">
        <x14:dataValidation type="list" allowBlank="1" showInputMessage="1" showErrorMessage="1" error="بارم سوال بیشتر از 3.5 نمره است" prompt="با کلیک روی فلش بارم سوال را مشخص کنید">
          <x14:formula1>
            <xm:f>مبحثی!$C$2:$Q$2</xm:f>
          </x14:formula1>
          <xm:sqref>C4:T4 V4 AF24:AW24 AY24</xm:sqref>
        </x14:dataValidation>
        <x14:dataValidation type="list" allowBlank="1" showInputMessage="1" showErrorMessage="1" error="لطفا بارم سوال را بیشتر از 3.5  نمره وارد نکنید" prompt="لطفا با کلیک روی فلش نمره  کسب شده را وارد نمایید">
          <x14:formula1>
            <xm:f>مبحثی!$D$2:$R$2</xm:f>
          </x14:formula1>
          <xm:sqref>J46:K46 D46 C6:V45 C52:V61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9" filterMode="1">
    <tabColor theme="9" tint="-0.249977111117893"/>
  </sheetPr>
  <dimension ref="A1:H41"/>
  <sheetViews>
    <sheetView rightToLeft="1" topLeftCell="B1" workbookViewId="0">
      <selection activeCell="E1" sqref="E1:H1"/>
    </sheetView>
  </sheetViews>
  <sheetFormatPr defaultRowHeight="15"/>
  <cols>
    <col min="1" max="1" width="4.42578125" style="8" hidden="1" customWidth="1"/>
    <col min="2" max="2" width="19.85546875" style="8" customWidth="1"/>
    <col min="3" max="3" width="14.5703125" style="8" customWidth="1"/>
    <col min="7" max="7" width="13.140625" customWidth="1"/>
    <col min="8" max="8" width="7.140625" customWidth="1"/>
  </cols>
  <sheetData>
    <row r="1" spans="1:8" ht="37.5" customHeight="1">
      <c r="A1" s="31" t="s">
        <v>29</v>
      </c>
      <c r="B1" s="32" t="str">
        <f>'ورود اطلاعات'!B5</f>
        <v>نام  دانش آموز</v>
      </c>
      <c r="C1" s="33" t="s">
        <v>42</v>
      </c>
      <c r="E1" s="170" t="s">
        <v>73</v>
      </c>
      <c r="F1" s="171"/>
      <c r="G1" s="171"/>
      <c r="H1" s="172"/>
    </row>
    <row r="2" spans="1:8" ht="22.5" customHeight="1">
      <c r="A2" s="35">
        <v>1</v>
      </c>
      <c r="B2" s="36">
        <f>'ورود اطلاعات'!B6</f>
        <v>0</v>
      </c>
      <c r="C2" s="46">
        <f>'ورود اطلاعات'!W6</f>
        <v>0</v>
      </c>
    </row>
    <row r="3" spans="1:8" ht="22.5" hidden="1" customHeight="1">
      <c r="A3" s="35">
        <v>2</v>
      </c>
      <c r="B3" s="36">
        <f>'ورود اطلاعات'!B7</f>
        <v>0</v>
      </c>
      <c r="C3" s="46">
        <f>'ورود اطلاعات'!W7</f>
        <v>0</v>
      </c>
    </row>
    <row r="4" spans="1:8" ht="22.5" hidden="1" customHeight="1">
      <c r="A4" s="35">
        <v>3</v>
      </c>
      <c r="B4" s="36">
        <f>'ورود اطلاعات'!B8</f>
        <v>0</v>
      </c>
      <c r="C4" s="46">
        <f>'ورود اطلاعات'!W8</f>
        <v>0</v>
      </c>
    </row>
    <row r="5" spans="1:8" ht="22.5" hidden="1" customHeight="1">
      <c r="A5" s="3">
        <v>4</v>
      </c>
      <c r="B5" s="2">
        <f>'ورود اطلاعات'!B9</f>
        <v>0</v>
      </c>
      <c r="C5" s="5">
        <f>'ورود اطلاعات'!W9</f>
        <v>0</v>
      </c>
    </row>
    <row r="6" spans="1:8" ht="22.5" hidden="1" customHeight="1">
      <c r="A6" s="35">
        <v>5</v>
      </c>
      <c r="B6" s="36">
        <f>'ورود اطلاعات'!B10</f>
        <v>0</v>
      </c>
      <c r="C6" s="46">
        <f>'ورود اطلاعات'!W10</f>
        <v>0</v>
      </c>
    </row>
    <row r="7" spans="1:8" ht="22.5" hidden="1" customHeight="1">
      <c r="A7" s="35">
        <v>6</v>
      </c>
      <c r="B7" s="36">
        <f>'ورود اطلاعات'!B11</f>
        <v>0</v>
      </c>
      <c r="C7" s="46">
        <f>'ورود اطلاعات'!W11</f>
        <v>0</v>
      </c>
    </row>
    <row r="8" spans="1:8" ht="22.5" customHeight="1">
      <c r="A8" s="3">
        <v>7</v>
      </c>
      <c r="B8" s="2">
        <f>'ورود اطلاعات'!B12</f>
        <v>0</v>
      </c>
      <c r="C8" s="5">
        <f>'ورود اطلاعات'!W12</f>
        <v>0</v>
      </c>
    </row>
    <row r="9" spans="1:8" ht="22.5" hidden="1" customHeight="1">
      <c r="A9" s="3">
        <v>8</v>
      </c>
      <c r="B9" s="2">
        <f>'ورود اطلاعات'!B13</f>
        <v>0</v>
      </c>
      <c r="C9" s="5">
        <f>'ورود اطلاعات'!W13</f>
        <v>0</v>
      </c>
    </row>
    <row r="10" spans="1:8" ht="22.5" hidden="1" customHeight="1">
      <c r="A10" s="35">
        <v>9</v>
      </c>
      <c r="B10" s="36">
        <f>'ورود اطلاعات'!B14</f>
        <v>0</v>
      </c>
      <c r="C10" s="46">
        <f>'ورود اطلاعات'!W14</f>
        <v>0</v>
      </c>
    </row>
    <row r="11" spans="1:8" ht="22.5" hidden="1" customHeight="1">
      <c r="A11" s="3">
        <v>10</v>
      </c>
      <c r="B11" s="2">
        <f>'ورود اطلاعات'!B15</f>
        <v>0</v>
      </c>
      <c r="C11" s="5">
        <f>'ورود اطلاعات'!W15</f>
        <v>0</v>
      </c>
    </row>
    <row r="12" spans="1:8" ht="22.5" hidden="1" customHeight="1">
      <c r="A12" s="35">
        <v>11</v>
      </c>
      <c r="B12" s="36">
        <f>'ورود اطلاعات'!B16</f>
        <v>0</v>
      </c>
      <c r="C12" s="46">
        <f>'ورود اطلاعات'!W16</f>
        <v>0</v>
      </c>
    </row>
    <row r="13" spans="1:8" ht="24" hidden="1" customHeight="1">
      <c r="A13" s="3">
        <v>12</v>
      </c>
      <c r="B13" s="2">
        <f>'ورود اطلاعات'!B17</f>
        <v>0</v>
      </c>
      <c r="C13" s="5">
        <f>'ورود اطلاعات'!W17</f>
        <v>0</v>
      </c>
    </row>
    <row r="14" spans="1:8" ht="22.5" customHeight="1">
      <c r="A14" s="35">
        <v>13</v>
      </c>
      <c r="B14" s="36">
        <f>'ورود اطلاعات'!B18</f>
        <v>0</v>
      </c>
      <c r="C14" s="46">
        <f>'ورود اطلاعات'!W18</f>
        <v>0</v>
      </c>
    </row>
    <row r="15" spans="1:8" ht="22.5" customHeight="1">
      <c r="A15" s="35">
        <v>14</v>
      </c>
      <c r="B15" s="36">
        <f>'ورود اطلاعات'!B19</f>
        <v>0</v>
      </c>
      <c r="C15" s="46">
        <f>'ورود اطلاعات'!W19</f>
        <v>0</v>
      </c>
    </row>
    <row r="16" spans="1:8" ht="22.5" hidden="1" customHeight="1">
      <c r="A16" s="3">
        <v>15</v>
      </c>
      <c r="B16" s="2">
        <f>'ورود اطلاعات'!B20</f>
        <v>0</v>
      </c>
      <c r="C16" s="5">
        <f>'ورود اطلاعات'!W20</f>
        <v>0</v>
      </c>
    </row>
    <row r="17" spans="1:3" ht="22.5" hidden="1" customHeight="1">
      <c r="A17" s="35">
        <v>16</v>
      </c>
      <c r="B17" s="36">
        <f>'ورود اطلاعات'!B21</f>
        <v>0</v>
      </c>
      <c r="C17" s="46">
        <f>'ورود اطلاعات'!W21</f>
        <v>0</v>
      </c>
    </row>
    <row r="18" spans="1:3" ht="24" hidden="1" customHeight="1">
      <c r="A18" s="3">
        <v>17</v>
      </c>
      <c r="B18" s="2">
        <f>'ورود اطلاعات'!B22</f>
        <v>0</v>
      </c>
      <c r="C18" s="5">
        <f>'ورود اطلاعات'!W22</f>
        <v>0</v>
      </c>
    </row>
    <row r="19" spans="1:3" ht="23.25" hidden="1" customHeight="1">
      <c r="A19" s="3">
        <v>18</v>
      </c>
      <c r="B19" s="2">
        <f>'ورود اطلاعات'!B23</f>
        <v>0</v>
      </c>
      <c r="C19" s="5">
        <f>'ورود اطلاعات'!W23</f>
        <v>0</v>
      </c>
    </row>
    <row r="20" spans="1:3" ht="22.5" customHeight="1">
      <c r="A20" s="3">
        <v>19</v>
      </c>
      <c r="B20" s="2">
        <f>'ورود اطلاعات'!B24</f>
        <v>0</v>
      </c>
      <c r="C20" s="5">
        <f>'ورود اطلاعات'!W24</f>
        <v>0</v>
      </c>
    </row>
    <row r="21" spans="1:3" ht="22.5" customHeight="1">
      <c r="A21" s="35">
        <v>20</v>
      </c>
      <c r="B21" s="36">
        <f>'ورود اطلاعات'!B25</f>
        <v>0</v>
      </c>
      <c r="C21" s="46">
        <f>'ورود اطلاعات'!W25</f>
        <v>0</v>
      </c>
    </row>
    <row r="22" spans="1:3" ht="22.5" customHeight="1">
      <c r="A22" s="35">
        <v>21</v>
      </c>
      <c r="B22" s="36">
        <f>'ورود اطلاعات'!B26</f>
        <v>0</v>
      </c>
      <c r="C22" s="46">
        <f>'ورود اطلاعات'!W26</f>
        <v>0</v>
      </c>
    </row>
    <row r="23" spans="1:3" ht="22.5" hidden="1" customHeight="1">
      <c r="A23" s="35">
        <v>22</v>
      </c>
      <c r="B23" s="36">
        <f>'ورود اطلاعات'!B27</f>
        <v>0</v>
      </c>
      <c r="C23" s="46">
        <f>'ورود اطلاعات'!W27</f>
        <v>0</v>
      </c>
    </row>
    <row r="24" spans="1:3" ht="22.5" hidden="1" customHeight="1">
      <c r="A24" s="35">
        <v>23</v>
      </c>
      <c r="B24" s="36">
        <f>'ورود اطلاعات'!B28</f>
        <v>0</v>
      </c>
      <c r="C24" s="46">
        <f>'ورود اطلاعات'!W28</f>
        <v>0</v>
      </c>
    </row>
    <row r="25" spans="1:3" ht="22.5" hidden="1" customHeight="1">
      <c r="A25" s="35">
        <v>24</v>
      </c>
      <c r="B25" s="36">
        <f>'ورود اطلاعات'!B29</f>
        <v>0</v>
      </c>
      <c r="C25" s="46">
        <f>'ورود اطلاعات'!W29</f>
        <v>0</v>
      </c>
    </row>
    <row r="26" spans="1:3" ht="22.5" hidden="1" customHeight="1">
      <c r="A26" s="3">
        <v>25</v>
      </c>
      <c r="B26" s="2">
        <f>'ورود اطلاعات'!B30</f>
        <v>0</v>
      </c>
      <c r="C26" s="5">
        <f>'ورود اطلاعات'!W30</f>
        <v>0</v>
      </c>
    </row>
    <row r="27" spans="1:3" ht="22.5" hidden="1" customHeight="1">
      <c r="A27" s="3">
        <v>26</v>
      </c>
      <c r="B27" s="2">
        <f>'ورود اطلاعات'!B31</f>
        <v>0</v>
      </c>
      <c r="C27" s="5">
        <f>'ورود اطلاعات'!W31</f>
        <v>0</v>
      </c>
    </row>
    <row r="28" spans="1:3" ht="22.5" hidden="1" customHeight="1">
      <c r="A28" s="3">
        <v>27</v>
      </c>
      <c r="B28" s="2">
        <f>'ورود اطلاعات'!B32</f>
        <v>0</v>
      </c>
      <c r="C28" s="5">
        <f>'ورود اطلاعات'!W32</f>
        <v>0</v>
      </c>
    </row>
    <row r="29" spans="1:3" ht="22.5" hidden="1" customHeight="1">
      <c r="A29" s="3">
        <v>28</v>
      </c>
      <c r="B29" s="2">
        <f>'ورود اطلاعات'!B33</f>
        <v>0</v>
      </c>
      <c r="C29" s="5">
        <f>'ورود اطلاعات'!W33</f>
        <v>0</v>
      </c>
    </row>
    <row r="30" spans="1:3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3" ht="22.5" hidden="1" customHeight="1">
      <c r="A31" s="35">
        <v>30</v>
      </c>
      <c r="B31" s="36">
        <f>'ورود اطلاعات'!B35</f>
        <v>0</v>
      </c>
      <c r="C31" s="46">
        <f>'ورود اطلاعات'!W35</f>
        <v>0</v>
      </c>
    </row>
    <row r="32" spans="1:3" ht="22.5" hidden="1" customHeight="1">
      <c r="A32" s="3">
        <v>31</v>
      </c>
      <c r="B32" s="2">
        <f>'ورود اطلاعات'!B36</f>
        <v>0</v>
      </c>
      <c r="C32" s="5">
        <f>'ورود اطلاعات'!W36</f>
        <v>0</v>
      </c>
    </row>
    <row r="33" spans="1:3" ht="22.5" hidden="1" customHeight="1">
      <c r="A33" s="35">
        <v>32</v>
      </c>
      <c r="B33" s="36">
        <f>'ورود اطلاعات'!B37</f>
        <v>0</v>
      </c>
      <c r="C33" s="46">
        <f>'ورود اطلاعات'!W37</f>
        <v>0</v>
      </c>
    </row>
    <row r="34" spans="1:3" ht="22.5" hidden="1" customHeight="1">
      <c r="A34" s="3">
        <v>33</v>
      </c>
      <c r="B34" s="2">
        <f>'ورود اطلاعات'!B38</f>
        <v>0</v>
      </c>
      <c r="C34" s="5">
        <f>'ورود اطلاعات'!W38</f>
        <v>0</v>
      </c>
    </row>
    <row r="35" spans="1:3" ht="22.5" hidden="1" customHeight="1">
      <c r="A35" s="3">
        <v>34</v>
      </c>
      <c r="B35" s="2">
        <f>'ورود اطلاعات'!B39</f>
        <v>0</v>
      </c>
      <c r="C35" s="5">
        <f>'ورود اطلاعات'!W39</f>
        <v>0</v>
      </c>
    </row>
    <row r="36" spans="1:3" ht="22.5" hidden="1">
      <c r="A36" s="3">
        <v>35</v>
      </c>
      <c r="B36" s="2">
        <f>'ورود اطلاعات'!B40</f>
        <v>0</v>
      </c>
      <c r="C36" s="5">
        <f>'ورود اطلاعات'!W40</f>
        <v>0</v>
      </c>
    </row>
    <row r="37" spans="1:3" ht="22.5" hidden="1">
      <c r="A37" s="3">
        <v>36</v>
      </c>
      <c r="B37" s="2">
        <f>'ورود اطلاعات'!B41</f>
        <v>0</v>
      </c>
      <c r="C37" s="5">
        <f>'ورود اطلاعات'!W41</f>
        <v>0</v>
      </c>
    </row>
    <row r="38" spans="1:3" ht="22.5" hidden="1">
      <c r="A38" s="3">
        <v>37</v>
      </c>
      <c r="B38" s="2">
        <f>'ورود اطلاعات'!B42</f>
        <v>0</v>
      </c>
      <c r="C38" s="5">
        <f>'ورود اطلاعات'!W42</f>
        <v>0</v>
      </c>
    </row>
    <row r="39" spans="1:3" ht="22.5" hidden="1">
      <c r="A39" s="3">
        <v>38</v>
      </c>
      <c r="B39" s="2">
        <f>'ورود اطلاعات'!B43</f>
        <v>0</v>
      </c>
      <c r="C39" s="5">
        <f>'ورود اطلاعات'!W43</f>
        <v>0</v>
      </c>
    </row>
    <row r="40" spans="1:3" ht="22.5" hidden="1">
      <c r="A40" s="3">
        <v>39</v>
      </c>
      <c r="B40" s="2">
        <f>'ورود اطلاعات'!B44</f>
        <v>0</v>
      </c>
      <c r="C40" s="5">
        <f>'ورود اطلاعات'!W44</f>
        <v>0</v>
      </c>
    </row>
    <row r="41" spans="1:3" ht="22.5" hidden="1">
      <c r="A41" s="3">
        <v>40</v>
      </c>
      <c r="B41" s="2">
        <f>'ورود اطلاعات'!B45</f>
        <v>0</v>
      </c>
      <c r="C41" s="5">
        <f>'ورود اطلاعات'!W45</f>
        <v>0</v>
      </c>
    </row>
  </sheetData>
  <autoFilter ref="A1:C41">
    <filterColumn colId="2">
      <colorFilter dxfId="7"/>
    </filterColumn>
  </autoFilter>
  <mergeCells count="1">
    <mergeCell ref="E1:H1"/>
  </mergeCells>
  <conditionalFormatting sqref="C2:C41">
    <cfRule type="cellIs" dxfId="6" priority="1" operator="between">
      <formula>10</formula>
      <formula>11.75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 filterMode="1">
    <tabColor rgb="FF00B0F0"/>
  </sheetPr>
  <dimension ref="A1:H41"/>
  <sheetViews>
    <sheetView rightToLeft="1" topLeftCell="B1" workbookViewId="0">
      <selection activeCell="I69" sqref="I69"/>
    </sheetView>
  </sheetViews>
  <sheetFormatPr defaultRowHeight="15"/>
  <cols>
    <col min="1" max="1" width="0.85546875" hidden="1" customWidth="1"/>
    <col min="2" max="2" width="19.85546875" customWidth="1"/>
    <col min="3" max="3" width="15.28515625" customWidth="1"/>
  </cols>
  <sheetData>
    <row r="1" spans="1:8" ht="32.25" customHeight="1">
      <c r="A1" s="31" t="s">
        <v>29</v>
      </c>
      <c r="B1" s="32" t="str">
        <f>'ورود اطلاعات'!B5</f>
        <v>نام  دانش آموز</v>
      </c>
      <c r="C1" s="33" t="s">
        <v>42</v>
      </c>
      <c r="D1" s="8"/>
      <c r="E1" s="173" t="s">
        <v>61</v>
      </c>
      <c r="F1" s="174"/>
      <c r="G1" s="174"/>
      <c r="H1" s="175"/>
    </row>
    <row r="2" spans="1:8" ht="22.5" hidden="1" customHeight="1">
      <c r="A2" s="3">
        <v>1</v>
      </c>
      <c r="B2" s="2">
        <f>'ورود اطلاعات'!B6</f>
        <v>0</v>
      </c>
      <c r="C2" s="75">
        <f>'ورود اطلاعات'!W6</f>
        <v>0</v>
      </c>
    </row>
    <row r="3" spans="1:8" ht="22.5" hidden="1" customHeight="1">
      <c r="A3" s="3">
        <v>2</v>
      </c>
      <c r="B3" s="2">
        <f>'ورود اطلاعات'!B7</f>
        <v>0</v>
      </c>
      <c r="C3" s="75">
        <f>'ورود اطلاعات'!W7</f>
        <v>0</v>
      </c>
    </row>
    <row r="4" spans="1:8" ht="22.5" hidden="1" customHeight="1">
      <c r="A4" s="35">
        <v>3</v>
      </c>
      <c r="B4" s="36">
        <f>'ورود اطلاعات'!B8</f>
        <v>0</v>
      </c>
      <c r="C4" s="74">
        <f>'ورود اطلاعات'!W8</f>
        <v>0</v>
      </c>
      <c r="D4" s="8"/>
    </row>
    <row r="5" spans="1:8" ht="22.5" hidden="1" customHeight="1">
      <c r="A5" s="3">
        <v>4</v>
      </c>
      <c r="B5" s="2">
        <f>'ورود اطلاعات'!B9</f>
        <v>0</v>
      </c>
      <c r="C5" s="75">
        <f>'ورود اطلاعات'!W9</f>
        <v>0</v>
      </c>
    </row>
    <row r="6" spans="1:8" ht="22.5" hidden="1" customHeight="1">
      <c r="A6" s="3">
        <v>5</v>
      </c>
      <c r="B6" s="2">
        <f>'ورود اطلاعات'!B10</f>
        <v>0</v>
      </c>
      <c r="C6" s="75">
        <f>'ورود اطلاعات'!W10</f>
        <v>0</v>
      </c>
    </row>
    <row r="7" spans="1:8" ht="22.5" hidden="1" customHeight="1">
      <c r="A7" s="3">
        <v>6</v>
      </c>
      <c r="B7" s="2">
        <f>'ورود اطلاعات'!B11</f>
        <v>0</v>
      </c>
      <c r="C7" s="75">
        <f>'ورود اطلاعات'!W11</f>
        <v>0</v>
      </c>
    </row>
    <row r="8" spans="1:8" ht="22.5" hidden="1" customHeight="1">
      <c r="A8" s="3">
        <v>7</v>
      </c>
      <c r="B8" s="2">
        <f>'ورود اطلاعات'!B12</f>
        <v>0</v>
      </c>
      <c r="C8" s="75">
        <f>'ورود اطلاعات'!W12</f>
        <v>0</v>
      </c>
    </row>
    <row r="9" spans="1:8" ht="22.5" hidden="1" customHeight="1">
      <c r="A9" s="3">
        <v>8</v>
      </c>
      <c r="B9" s="2">
        <f>'ورود اطلاعات'!B13</f>
        <v>0</v>
      </c>
      <c r="C9" s="75">
        <f>'ورود اطلاعات'!W13</f>
        <v>0</v>
      </c>
    </row>
    <row r="10" spans="1:8" ht="22.5" hidden="1" customHeight="1">
      <c r="A10" s="35">
        <v>9</v>
      </c>
      <c r="B10" s="36">
        <f>'ورود اطلاعات'!B14</f>
        <v>0</v>
      </c>
      <c r="C10" s="74">
        <f>'ورود اطلاعات'!W14</f>
        <v>0</v>
      </c>
      <c r="D10" s="8"/>
    </row>
    <row r="11" spans="1:8" ht="22.5" customHeight="1">
      <c r="A11" s="3">
        <v>10</v>
      </c>
      <c r="B11" s="2">
        <f>'ورود اطلاعات'!B15</f>
        <v>0</v>
      </c>
      <c r="C11" s="75">
        <f>'ورود اطلاعات'!W15</f>
        <v>0</v>
      </c>
    </row>
    <row r="12" spans="1:8" ht="22.5" customHeight="1">
      <c r="A12" s="3">
        <v>11</v>
      </c>
      <c r="B12" s="2">
        <f>'ورود اطلاعات'!B16</f>
        <v>0</v>
      </c>
      <c r="C12" s="75">
        <f>'ورود اطلاعات'!W16</f>
        <v>0</v>
      </c>
    </row>
    <row r="13" spans="1:8" ht="22.5" customHeight="1">
      <c r="A13" s="3">
        <v>12</v>
      </c>
      <c r="B13" s="2">
        <f>'ورود اطلاعات'!B17</f>
        <v>0</v>
      </c>
      <c r="C13" s="75">
        <f>'ورود اطلاعات'!W17</f>
        <v>0</v>
      </c>
    </row>
    <row r="14" spans="1:8" ht="22.5" hidden="1" customHeight="1">
      <c r="A14" s="3">
        <v>13</v>
      </c>
      <c r="B14" s="2">
        <f>'ورود اطلاعات'!B18</f>
        <v>0</v>
      </c>
      <c r="C14" s="75">
        <f>'ورود اطلاعات'!W18</f>
        <v>0</v>
      </c>
    </row>
    <row r="15" spans="1:8" ht="22.5" hidden="1" customHeight="1">
      <c r="A15" s="3">
        <v>14</v>
      </c>
      <c r="B15" s="2">
        <f>'ورود اطلاعات'!B19</f>
        <v>0</v>
      </c>
      <c r="C15" s="75">
        <f>'ورود اطلاعات'!W19</f>
        <v>0</v>
      </c>
    </row>
    <row r="16" spans="1:8" ht="22.5" hidden="1" customHeight="1">
      <c r="A16" s="3">
        <v>15</v>
      </c>
      <c r="B16" s="2">
        <f>'ورود اطلاعات'!B20</f>
        <v>0</v>
      </c>
      <c r="C16" s="75">
        <f>'ورود اطلاعات'!W20</f>
        <v>0</v>
      </c>
    </row>
    <row r="17" spans="1:4" ht="22.5" hidden="1" customHeight="1">
      <c r="A17" s="35">
        <v>16</v>
      </c>
      <c r="B17" s="36">
        <f>'ورود اطلاعات'!B21</f>
        <v>0</v>
      </c>
      <c r="C17" s="74">
        <f>'ورود اطلاعات'!W21</f>
        <v>0</v>
      </c>
      <c r="D17" s="8"/>
    </row>
    <row r="18" spans="1:4" ht="22.5" hidden="1" customHeight="1">
      <c r="A18" s="3">
        <v>17</v>
      </c>
      <c r="B18" s="2">
        <f>'ورود اطلاعات'!B22</f>
        <v>0</v>
      </c>
      <c r="C18" s="75">
        <f>'ورود اطلاعات'!W22</f>
        <v>0</v>
      </c>
    </row>
    <row r="19" spans="1:4" ht="22.5" hidden="1" customHeight="1">
      <c r="A19" s="3">
        <v>18</v>
      </c>
      <c r="B19" s="2">
        <f>'ورود اطلاعات'!B23</f>
        <v>0</v>
      </c>
      <c r="C19" s="75">
        <f>'ورود اطلاعات'!W23</f>
        <v>0</v>
      </c>
    </row>
    <row r="20" spans="1:4" ht="22.5" hidden="1" customHeight="1">
      <c r="A20" s="3">
        <v>19</v>
      </c>
      <c r="B20" s="2">
        <f>'ورود اطلاعات'!B24</f>
        <v>0</v>
      </c>
      <c r="C20" s="75">
        <f>'ورود اطلاعات'!W24</f>
        <v>0</v>
      </c>
    </row>
    <row r="21" spans="1:4" ht="22.5" hidden="1" customHeight="1">
      <c r="A21" s="3">
        <v>20</v>
      </c>
      <c r="B21" s="2">
        <f>'ورود اطلاعات'!B25</f>
        <v>0</v>
      </c>
      <c r="C21" s="75">
        <f>'ورود اطلاعات'!W25</f>
        <v>0</v>
      </c>
    </row>
    <row r="22" spans="1:4" ht="22.5" hidden="1" customHeight="1">
      <c r="A22" s="35">
        <v>21</v>
      </c>
      <c r="B22" s="36">
        <f>'ورود اطلاعات'!B26</f>
        <v>0</v>
      </c>
      <c r="C22" s="74">
        <f>'ورود اطلاعات'!W26</f>
        <v>0</v>
      </c>
      <c r="D22" s="8"/>
    </row>
    <row r="23" spans="1:4" ht="22.5" customHeight="1">
      <c r="A23" s="35">
        <v>22</v>
      </c>
      <c r="B23" s="36">
        <f>'ورود اطلاعات'!B27</f>
        <v>0</v>
      </c>
      <c r="C23" s="74">
        <f>'ورود اطلاعات'!W27</f>
        <v>0</v>
      </c>
      <c r="D23" s="8"/>
    </row>
    <row r="24" spans="1:4" ht="22.5" hidden="1" customHeight="1">
      <c r="A24" s="3">
        <v>23</v>
      </c>
      <c r="B24" s="2">
        <f>'ورود اطلاعات'!B28</f>
        <v>0</v>
      </c>
      <c r="C24" s="75">
        <f>'ورود اطلاعات'!W28</f>
        <v>0</v>
      </c>
    </row>
    <row r="25" spans="1:4" ht="22.5" hidden="1" customHeight="1">
      <c r="A25" s="3">
        <v>24</v>
      </c>
      <c r="B25" s="2">
        <f>'ورود اطلاعات'!B29</f>
        <v>0</v>
      </c>
      <c r="C25" s="75">
        <f>'ورود اطلاعات'!W29</f>
        <v>0</v>
      </c>
    </row>
    <row r="26" spans="1:4" ht="22.5" hidden="1" customHeight="1">
      <c r="A26" s="3">
        <v>25</v>
      </c>
      <c r="B26" s="2">
        <f>'ورود اطلاعات'!B30</f>
        <v>0</v>
      </c>
      <c r="C26" s="75">
        <f>'ورود اطلاعات'!W30</f>
        <v>0</v>
      </c>
    </row>
    <row r="27" spans="1:4" ht="22.5" hidden="1" customHeight="1">
      <c r="A27" s="3">
        <v>26</v>
      </c>
      <c r="B27" s="2">
        <f>'ورود اطلاعات'!B31</f>
        <v>0</v>
      </c>
      <c r="C27" s="75">
        <f>'ورود اطلاعات'!W31</f>
        <v>0</v>
      </c>
    </row>
    <row r="28" spans="1:4" ht="22.5" hidden="1" customHeight="1">
      <c r="A28" s="3">
        <v>27</v>
      </c>
      <c r="B28" s="2">
        <f>'ورود اطلاعات'!B32</f>
        <v>0</v>
      </c>
      <c r="C28" s="75">
        <f>'ورود اطلاعات'!W32</f>
        <v>0</v>
      </c>
    </row>
    <row r="29" spans="1:4" ht="22.5" hidden="1" customHeight="1">
      <c r="A29" s="3">
        <v>28</v>
      </c>
      <c r="B29" s="2">
        <f>'ورود اطلاعات'!B33</f>
        <v>0</v>
      </c>
      <c r="C29" s="75">
        <f>'ورود اطلاعات'!W33</f>
        <v>0</v>
      </c>
    </row>
    <row r="30" spans="1:4" ht="22.5" hidden="1" customHeight="1">
      <c r="A30" s="3">
        <v>29</v>
      </c>
      <c r="B30" s="2">
        <f>'ورود اطلاعات'!B34</f>
        <v>0</v>
      </c>
      <c r="C30" s="75">
        <f>'ورود اطلاعات'!W34</f>
        <v>0</v>
      </c>
    </row>
    <row r="31" spans="1:4" ht="22.5" hidden="1" customHeight="1">
      <c r="A31" s="35">
        <v>30</v>
      </c>
      <c r="B31" s="36">
        <f>'ورود اطلاعات'!B35</f>
        <v>0</v>
      </c>
      <c r="C31" s="74">
        <f>'ورود اطلاعات'!W35</f>
        <v>0</v>
      </c>
      <c r="D31" s="8"/>
    </row>
    <row r="32" spans="1:4" ht="22.5" hidden="1" customHeight="1">
      <c r="A32" s="3">
        <v>31</v>
      </c>
      <c r="B32" s="2">
        <f>'ورود اطلاعات'!B36</f>
        <v>0</v>
      </c>
      <c r="C32" s="75">
        <f>'ورود اطلاعات'!W36</f>
        <v>0</v>
      </c>
    </row>
    <row r="33" spans="1:4" ht="22.5" hidden="1" customHeight="1">
      <c r="A33" s="35">
        <v>32</v>
      </c>
      <c r="B33" s="36">
        <f>'ورود اطلاعات'!B37</f>
        <v>0</v>
      </c>
      <c r="C33" s="74">
        <f>'ورود اطلاعات'!W37</f>
        <v>0</v>
      </c>
      <c r="D33" s="8"/>
    </row>
    <row r="34" spans="1:4" ht="22.5" hidden="1">
      <c r="A34" s="3">
        <v>33</v>
      </c>
      <c r="B34" s="2">
        <f>'ورود اطلاعات'!B38</f>
        <v>0</v>
      </c>
      <c r="C34" s="75">
        <f>'ورود اطلاعات'!W38</f>
        <v>0</v>
      </c>
    </row>
    <row r="35" spans="1:4" ht="22.5" hidden="1">
      <c r="A35" s="3">
        <v>34</v>
      </c>
      <c r="B35" s="2">
        <f>'ورود اطلاعات'!B39</f>
        <v>0</v>
      </c>
      <c r="C35" s="75">
        <f>'ورود اطلاعات'!W39</f>
        <v>0</v>
      </c>
    </row>
    <row r="36" spans="1:4" ht="22.5" hidden="1">
      <c r="A36" s="3">
        <v>35</v>
      </c>
      <c r="B36" s="2">
        <f>'ورود اطلاعات'!B40</f>
        <v>0</v>
      </c>
      <c r="C36" s="75">
        <f>'ورود اطلاعات'!W40</f>
        <v>0</v>
      </c>
      <c r="D36" s="8"/>
    </row>
    <row r="37" spans="1:4" ht="22.5" hidden="1">
      <c r="A37" s="3">
        <v>36</v>
      </c>
      <c r="B37" s="2">
        <f>'ورود اطلاعات'!B41</f>
        <v>0</v>
      </c>
      <c r="C37" s="75">
        <f>'ورود اطلاعات'!W41</f>
        <v>0</v>
      </c>
      <c r="D37" s="8"/>
    </row>
    <row r="38" spans="1:4" ht="22.5" hidden="1">
      <c r="A38" s="3">
        <v>37</v>
      </c>
      <c r="B38" s="2">
        <f>'ورود اطلاعات'!B42</f>
        <v>0</v>
      </c>
      <c r="C38" s="75">
        <f>'ورود اطلاعات'!W42</f>
        <v>0</v>
      </c>
      <c r="D38" s="8"/>
    </row>
    <row r="39" spans="1:4" ht="22.5" hidden="1">
      <c r="A39" s="3">
        <v>38</v>
      </c>
      <c r="B39" s="2">
        <f>'ورود اطلاعات'!B43</f>
        <v>0</v>
      </c>
      <c r="C39" s="75">
        <f>'ورود اطلاعات'!W43</f>
        <v>0</v>
      </c>
    </row>
    <row r="40" spans="1:4" ht="22.5" hidden="1">
      <c r="A40" s="3">
        <v>39</v>
      </c>
      <c r="B40" s="2">
        <f>'ورود اطلاعات'!B44</f>
        <v>0</v>
      </c>
      <c r="C40" s="75">
        <f>'ورود اطلاعات'!W44</f>
        <v>0</v>
      </c>
    </row>
    <row r="41" spans="1:4" ht="22.5" hidden="1">
      <c r="A41" s="3">
        <v>40</v>
      </c>
      <c r="B41" s="2">
        <f>'ورود اطلاعات'!B45</f>
        <v>0</v>
      </c>
      <c r="C41" s="75">
        <f>'ورود اطلاعات'!W45</f>
        <v>0</v>
      </c>
    </row>
  </sheetData>
  <autoFilter ref="A1:C41">
    <filterColumn colId="1">
      <customFilters>
        <customFilter operator="notEqual" val="0"/>
      </customFilters>
    </filterColumn>
    <filterColumn colId="2">
      <customFilters>
        <customFilter operator="lessThan" val="10"/>
      </customFilters>
    </filterColumn>
  </autoFilter>
  <mergeCells count="1">
    <mergeCell ref="E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 filterMode="1">
    <tabColor rgb="FF92D050"/>
  </sheetPr>
  <dimension ref="A1:H41"/>
  <sheetViews>
    <sheetView rightToLeft="1" topLeftCell="B1" workbookViewId="0">
      <selection activeCell="I21" sqref="I21"/>
    </sheetView>
  </sheetViews>
  <sheetFormatPr defaultRowHeight="15"/>
  <cols>
    <col min="1" max="1" width="0.42578125" style="8" hidden="1" customWidth="1"/>
    <col min="2" max="2" width="19.85546875" style="8" customWidth="1"/>
    <col min="3" max="3" width="15.42578125" style="8" customWidth="1"/>
    <col min="4" max="4" width="9.140625" style="8"/>
  </cols>
  <sheetData>
    <row r="1" spans="1:8" ht="33" customHeight="1">
      <c r="A1" s="31" t="s">
        <v>29</v>
      </c>
      <c r="B1" s="32" t="str">
        <f>'ورود اطلاعات'!B5</f>
        <v>نام  دانش آموز</v>
      </c>
      <c r="C1" s="33" t="s">
        <v>42</v>
      </c>
      <c r="E1" s="173" t="s">
        <v>60</v>
      </c>
      <c r="F1" s="174"/>
      <c r="G1" s="174"/>
      <c r="H1" s="175"/>
    </row>
    <row r="2" spans="1:8" ht="22.5" customHeight="1">
      <c r="A2" s="35">
        <v>1</v>
      </c>
      <c r="B2" s="36">
        <f>'ورود اطلاعات'!B6</f>
        <v>0</v>
      </c>
      <c r="C2" s="45">
        <f>'ورود اطلاعات'!W6</f>
        <v>0</v>
      </c>
    </row>
    <row r="3" spans="1:8" ht="22.5" customHeight="1">
      <c r="A3" s="35">
        <v>2</v>
      </c>
      <c r="B3" s="36">
        <f>'ورود اطلاعات'!B7</f>
        <v>0</v>
      </c>
      <c r="C3" s="45">
        <f>'ورود اطلاعات'!W7</f>
        <v>0</v>
      </c>
    </row>
    <row r="4" spans="1:8" ht="22.5" customHeight="1">
      <c r="A4" s="3">
        <v>3</v>
      </c>
      <c r="B4" s="2">
        <f>'ورود اطلاعات'!B8</f>
        <v>0</v>
      </c>
      <c r="C4" s="6">
        <f>'ورود اطلاعات'!W8</f>
        <v>0</v>
      </c>
      <c r="D4"/>
    </row>
    <row r="5" spans="1:8" ht="22.5" customHeight="1">
      <c r="A5" s="35">
        <v>4</v>
      </c>
      <c r="B5" s="36">
        <f>'ورود اطلاعات'!B9</f>
        <v>0</v>
      </c>
      <c r="C5" s="45">
        <f>'ورود اطلاعات'!W9</f>
        <v>0</v>
      </c>
    </row>
    <row r="6" spans="1:8" ht="22.5" customHeight="1">
      <c r="A6" s="35">
        <v>5</v>
      </c>
      <c r="B6" s="36">
        <f>'ورود اطلاعات'!B10</f>
        <v>0</v>
      </c>
      <c r="C6" s="45">
        <f>'ورود اطلاعات'!W10</f>
        <v>0</v>
      </c>
    </row>
    <row r="7" spans="1:8" ht="22.5" customHeight="1">
      <c r="A7" s="35">
        <v>6</v>
      </c>
      <c r="B7" s="36">
        <f>'ورود اطلاعات'!B11</f>
        <v>0</v>
      </c>
      <c r="C7" s="45">
        <f>'ورود اطلاعات'!W11</f>
        <v>0</v>
      </c>
    </row>
    <row r="8" spans="1:8" ht="22.5" customHeight="1">
      <c r="A8" s="35">
        <v>7</v>
      </c>
      <c r="B8" s="36">
        <f>'ورود اطلاعات'!B12</f>
        <v>0</v>
      </c>
      <c r="C8" s="45">
        <f>'ورود اطلاعات'!W12</f>
        <v>0</v>
      </c>
    </row>
    <row r="9" spans="1:8" ht="22.5" customHeight="1">
      <c r="A9" s="35">
        <v>8</v>
      </c>
      <c r="B9" s="36">
        <f>'ورود اطلاعات'!B13</f>
        <v>0</v>
      </c>
      <c r="C9" s="45">
        <f>'ورود اطلاعات'!W13</f>
        <v>0</v>
      </c>
    </row>
    <row r="10" spans="1:8" ht="22.5" customHeight="1">
      <c r="A10" s="3">
        <v>9</v>
      </c>
      <c r="B10" s="2">
        <f>'ورود اطلاعات'!B14</f>
        <v>0</v>
      </c>
      <c r="C10" s="6">
        <f>'ورود اطلاعات'!W14</f>
        <v>0</v>
      </c>
      <c r="D10"/>
    </row>
    <row r="11" spans="1:8" ht="22.5" hidden="1" customHeight="1">
      <c r="A11" s="35">
        <v>10</v>
      </c>
      <c r="B11" s="36">
        <f>'ورود اطلاعات'!B15</f>
        <v>0</v>
      </c>
      <c r="C11" s="45">
        <f>'ورود اطلاعات'!W15</f>
        <v>0</v>
      </c>
    </row>
    <row r="12" spans="1:8" ht="22.5" hidden="1" customHeight="1">
      <c r="A12" s="35">
        <v>11</v>
      </c>
      <c r="B12" s="36">
        <f>'ورود اطلاعات'!B16</f>
        <v>0</v>
      </c>
      <c r="C12" s="45">
        <f>'ورود اطلاعات'!W16</f>
        <v>0</v>
      </c>
    </row>
    <row r="13" spans="1:8" ht="22.5" hidden="1" customHeight="1">
      <c r="A13" s="35">
        <v>12</v>
      </c>
      <c r="B13" s="36">
        <f>'ورود اطلاعات'!B17</f>
        <v>0</v>
      </c>
      <c r="C13" s="45">
        <f>'ورود اطلاعات'!W17</f>
        <v>0</v>
      </c>
    </row>
    <row r="14" spans="1:8" ht="22.5" customHeight="1">
      <c r="A14" s="35">
        <v>13</v>
      </c>
      <c r="B14" s="36">
        <f>'ورود اطلاعات'!B18</f>
        <v>0</v>
      </c>
      <c r="C14" s="45">
        <f>'ورود اطلاعات'!W18</f>
        <v>0</v>
      </c>
    </row>
    <row r="15" spans="1:8" ht="22.5" customHeight="1">
      <c r="A15" s="35">
        <v>14</v>
      </c>
      <c r="B15" s="36">
        <f>'ورود اطلاعات'!B19</f>
        <v>0</v>
      </c>
      <c r="C15" s="45">
        <f>'ورود اطلاعات'!W19</f>
        <v>0</v>
      </c>
    </row>
    <row r="16" spans="1:8" ht="22.5" customHeight="1">
      <c r="A16" s="35">
        <v>15</v>
      </c>
      <c r="B16" s="36">
        <f>'ورود اطلاعات'!B20</f>
        <v>0</v>
      </c>
      <c r="C16" s="45">
        <f>'ورود اطلاعات'!W20</f>
        <v>0</v>
      </c>
    </row>
    <row r="17" spans="1:4" ht="22.5" customHeight="1">
      <c r="A17" s="3">
        <v>16</v>
      </c>
      <c r="B17" s="2">
        <f>'ورود اطلاعات'!B21</f>
        <v>0</v>
      </c>
      <c r="C17" s="6">
        <f>'ورود اطلاعات'!W21</f>
        <v>0</v>
      </c>
      <c r="D17"/>
    </row>
    <row r="18" spans="1:4" ht="22.5" customHeight="1">
      <c r="A18" s="35">
        <v>17</v>
      </c>
      <c r="B18" s="36">
        <f>'ورود اطلاعات'!B22</f>
        <v>0</v>
      </c>
      <c r="C18" s="45">
        <f>'ورود اطلاعات'!W22</f>
        <v>0</v>
      </c>
    </row>
    <row r="19" spans="1:4" ht="22.5" customHeight="1">
      <c r="A19" s="35">
        <v>18</v>
      </c>
      <c r="B19" s="36">
        <f>'ورود اطلاعات'!B23</f>
        <v>0</v>
      </c>
      <c r="C19" s="45">
        <f>'ورود اطلاعات'!W23</f>
        <v>0</v>
      </c>
    </row>
    <row r="20" spans="1:4" ht="22.5" customHeight="1">
      <c r="A20" s="35">
        <v>19</v>
      </c>
      <c r="B20" s="36">
        <f>'ورود اطلاعات'!B24</f>
        <v>0</v>
      </c>
      <c r="C20" s="45">
        <f>'ورود اطلاعات'!W24</f>
        <v>0</v>
      </c>
    </row>
    <row r="21" spans="1:4" ht="22.5" customHeight="1">
      <c r="A21" s="35">
        <v>20</v>
      </c>
      <c r="B21" s="36">
        <f>'ورود اطلاعات'!B25</f>
        <v>0</v>
      </c>
      <c r="C21" s="45">
        <f>'ورود اطلاعات'!W25</f>
        <v>0</v>
      </c>
    </row>
    <row r="22" spans="1:4" ht="22.5" customHeight="1">
      <c r="A22" s="3">
        <v>21</v>
      </c>
      <c r="B22" s="2">
        <f>'ورود اطلاعات'!B26</f>
        <v>0</v>
      </c>
      <c r="C22" s="6">
        <f>'ورود اطلاعات'!W26</f>
        <v>0</v>
      </c>
      <c r="D22"/>
    </row>
    <row r="23" spans="1:4" ht="22.5" hidden="1" customHeight="1">
      <c r="A23" s="3">
        <v>22</v>
      </c>
      <c r="B23" s="2">
        <f>'ورود اطلاعات'!B27</f>
        <v>0</v>
      </c>
      <c r="C23" s="6">
        <f>'ورود اطلاعات'!W27</f>
        <v>0</v>
      </c>
      <c r="D23"/>
    </row>
    <row r="24" spans="1:4" ht="22.5" customHeight="1">
      <c r="A24" s="35">
        <v>23</v>
      </c>
      <c r="B24" s="36">
        <f>'ورود اطلاعات'!B28</f>
        <v>0</v>
      </c>
      <c r="C24" s="45">
        <f>'ورود اطلاعات'!W28</f>
        <v>0</v>
      </c>
    </row>
    <row r="25" spans="1:4" ht="22.5" hidden="1" customHeight="1">
      <c r="A25" s="35">
        <v>24</v>
      </c>
      <c r="B25" s="36">
        <f>'ورود اطلاعات'!B29</f>
        <v>0</v>
      </c>
      <c r="C25" s="45">
        <f>'ورود اطلاعات'!W29</f>
        <v>0</v>
      </c>
    </row>
    <row r="26" spans="1:4" ht="22.5" hidden="1" customHeight="1">
      <c r="A26" s="35">
        <v>25</v>
      </c>
      <c r="B26" s="36">
        <f>'ورود اطلاعات'!B30</f>
        <v>0</v>
      </c>
      <c r="C26" s="45">
        <f>'ورود اطلاعات'!W30</f>
        <v>0</v>
      </c>
    </row>
    <row r="27" spans="1:4" ht="22.5" hidden="1" customHeight="1">
      <c r="A27" s="35">
        <v>26</v>
      </c>
      <c r="B27" s="36">
        <f>'ورود اطلاعات'!B31</f>
        <v>0</v>
      </c>
      <c r="C27" s="45">
        <f>'ورود اطلاعات'!W31</f>
        <v>0</v>
      </c>
    </row>
    <row r="28" spans="1:4" ht="22.5" hidden="1" customHeight="1">
      <c r="A28" s="35">
        <v>27</v>
      </c>
      <c r="B28" s="36">
        <f>'ورود اطلاعات'!B32</f>
        <v>0</v>
      </c>
      <c r="C28" s="45">
        <f>'ورود اطلاعات'!W32</f>
        <v>0</v>
      </c>
    </row>
    <row r="29" spans="1:4" ht="22.5" hidden="1" customHeight="1">
      <c r="A29" s="35">
        <v>28</v>
      </c>
      <c r="B29" s="36">
        <f>'ورود اطلاعات'!B33</f>
        <v>0</v>
      </c>
      <c r="C29" s="45">
        <f>'ورود اطلاعات'!W33</f>
        <v>0</v>
      </c>
    </row>
    <row r="30" spans="1:4" ht="22.5" hidden="1" customHeight="1">
      <c r="A30" s="35">
        <v>29</v>
      </c>
      <c r="B30" s="36">
        <f>'ورود اطلاعات'!B34</f>
        <v>0</v>
      </c>
      <c r="C30" s="45">
        <f>'ورود اطلاعات'!W34</f>
        <v>0</v>
      </c>
    </row>
    <row r="31" spans="1:4" ht="22.5" hidden="1" customHeight="1">
      <c r="A31" s="3">
        <v>30</v>
      </c>
      <c r="B31" s="2">
        <f>'ورود اطلاعات'!B35</f>
        <v>0</v>
      </c>
      <c r="C31" s="6">
        <f>'ورود اطلاعات'!W35</f>
        <v>0</v>
      </c>
      <c r="D31"/>
    </row>
    <row r="32" spans="1:4" ht="22.5" hidden="1" customHeight="1">
      <c r="A32" s="35">
        <v>31</v>
      </c>
      <c r="B32" s="36">
        <f>'ورود اطلاعات'!B36</f>
        <v>0</v>
      </c>
      <c r="C32" s="45">
        <f>'ورود اطلاعات'!W36</f>
        <v>0</v>
      </c>
    </row>
    <row r="33" spans="1:4" ht="22.5" hidden="1" customHeight="1">
      <c r="A33" s="3">
        <v>32</v>
      </c>
      <c r="B33" s="2">
        <f>'ورود اطلاعات'!B37</f>
        <v>0</v>
      </c>
      <c r="C33" s="6">
        <f>'ورود اطلاعات'!W37</f>
        <v>0</v>
      </c>
      <c r="D33"/>
    </row>
    <row r="34" spans="1:4" ht="22.5" hidden="1" customHeight="1">
      <c r="A34" s="35">
        <v>33</v>
      </c>
      <c r="B34" s="36">
        <f>'ورود اطلاعات'!B38</f>
        <v>0</v>
      </c>
      <c r="C34" s="45">
        <f>'ورود اطلاعات'!W38</f>
        <v>0</v>
      </c>
    </row>
    <row r="35" spans="1:4" ht="22.5" hidden="1" customHeight="1">
      <c r="A35" s="35">
        <v>34</v>
      </c>
      <c r="B35" s="36">
        <f>'ورود اطلاعات'!B39</f>
        <v>0</v>
      </c>
      <c r="C35" s="45">
        <f>'ورود اطلاعات'!W39</f>
        <v>0</v>
      </c>
    </row>
    <row r="36" spans="1:4" ht="22.5" hidden="1">
      <c r="A36" s="35">
        <v>35</v>
      </c>
      <c r="B36" s="36">
        <f>'ورود اطلاعات'!B40</f>
        <v>0</v>
      </c>
      <c r="C36" s="45">
        <f>'ورود اطلاعات'!W40</f>
        <v>0</v>
      </c>
    </row>
    <row r="37" spans="1:4" ht="22.5" hidden="1">
      <c r="A37" s="35">
        <v>36</v>
      </c>
      <c r="B37" s="36">
        <f>'ورود اطلاعات'!B41</f>
        <v>0</v>
      </c>
      <c r="C37" s="45">
        <f>'ورود اطلاعات'!W41</f>
        <v>0</v>
      </c>
    </row>
    <row r="38" spans="1:4" ht="22.5" hidden="1">
      <c r="A38" s="35">
        <v>37</v>
      </c>
      <c r="B38" s="36">
        <f>'ورود اطلاعات'!B42</f>
        <v>0</v>
      </c>
      <c r="C38" s="45">
        <f>'ورود اطلاعات'!W42</f>
        <v>0</v>
      </c>
    </row>
    <row r="39" spans="1:4" ht="22.5" hidden="1">
      <c r="A39" s="35">
        <v>38</v>
      </c>
      <c r="B39" s="36">
        <f>'ورود اطلاعات'!B43</f>
        <v>0</v>
      </c>
      <c r="C39" s="45">
        <f>'ورود اطلاعات'!W43</f>
        <v>0</v>
      </c>
    </row>
    <row r="40" spans="1:4" ht="22.5" hidden="1">
      <c r="A40" s="35">
        <v>39</v>
      </c>
      <c r="B40" s="36">
        <f>'ورود اطلاعات'!B44</f>
        <v>0</v>
      </c>
      <c r="C40" s="45">
        <f>'ورود اطلاعات'!W44</f>
        <v>0</v>
      </c>
    </row>
    <row r="41" spans="1:4" ht="22.5" hidden="1">
      <c r="A41" s="35">
        <v>40</v>
      </c>
      <c r="B41" s="36">
        <f>'ورود اطلاعات'!B45</f>
        <v>0</v>
      </c>
      <c r="C41" s="45">
        <f>'ورود اطلاعات'!W45</f>
        <v>0</v>
      </c>
    </row>
  </sheetData>
  <autoFilter ref="A1:C41">
    <filterColumn colId="2">
      <customFilters>
        <customFilter operator="greaterThanOrEqual" val="10"/>
      </customFilters>
    </filterColumn>
  </autoFilter>
  <mergeCells count="1">
    <mergeCell ref="E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tabColor rgb="FF00B0F0"/>
  </sheetPr>
  <dimension ref="A1:I41"/>
  <sheetViews>
    <sheetView rightToLeft="1" topLeftCell="B1" workbookViewId="0">
      <selection activeCell="K54" sqref="K54"/>
    </sheetView>
  </sheetViews>
  <sheetFormatPr defaultRowHeight="15"/>
  <cols>
    <col min="1" max="1" width="0.42578125" style="8" hidden="1" customWidth="1"/>
    <col min="2" max="2" width="19.85546875" style="8" customWidth="1"/>
    <col min="3" max="3" width="15.42578125" style="8" customWidth="1"/>
    <col min="4" max="4" width="15.42578125" customWidth="1"/>
    <col min="5" max="5" width="9.140625" style="8"/>
  </cols>
  <sheetData>
    <row r="1" spans="1:9" ht="33" customHeight="1">
      <c r="A1" s="31" t="s">
        <v>29</v>
      </c>
      <c r="B1" s="32" t="str">
        <f>'ورود اطلاعات'!B5</f>
        <v>نام  دانش آموز</v>
      </c>
      <c r="C1" s="33" t="s">
        <v>42</v>
      </c>
      <c r="D1" s="4" t="s">
        <v>77</v>
      </c>
      <c r="E1" s="90" t="e">
        <f>آماری!G2</f>
        <v>#DIV/0!</v>
      </c>
      <c r="F1" s="173" t="s">
        <v>60</v>
      </c>
      <c r="G1" s="174"/>
      <c r="H1" s="174"/>
      <c r="I1" s="175"/>
    </row>
    <row r="2" spans="1:9" ht="22.5" hidden="1" customHeight="1">
      <c r="A2" s="35">
        <v>1</v>
      </c>
      <c r="B2" s="36">
        <f>'ورود اطلاعات'!B6</f>
        <v>0</v>
      </c>
      <c r="C2" s="46">
        <f>'ورود اطلاعات'!W6</f>
        <v>0</v>
      </c>
    </row>
    <row r="3" spans="1:9" ht="22.5" customHeight="1">
      <c r="A3" s="35">
        <v>2</v>
      </c>
      <c r="B3" s="36">
        <f>'ورود اطلاعات'!B7</f>
        <v>0</v>
      </c>
      <c r="C3" s="46">
        <f>'ورود اطلاعات'!W7</f>
        <v>0</v>
      </c>
    </row>
    <row r="4" spans="1:9" ht="22.5" customHeight="1">
      <c r="A4" s="3">
        <v>3</v>
      </c>
      <c r="B4" s="2">
        <f>'ورود اطلاعات'!B8</f>
        <v>0</v>
      </c>
      <c r="C4" s="5">
        <f>'ورود اطلاعات'!W8</f>
        <v>0</v>
      </c>
      <c r="E4"/>
    </row>
    <row r="5" spans="1:9" ht="22.5" customHeight="1">
      <c r="A5" s="35">
        <v>4</v>
      </c>
      <c r="B5" s="36">
        <f>'ورود اطلاعات'!B9</f>
        <v>0</v>
      </c>
      <c r="C5" s="46">
        <f>'ورود اطلاعات'!W9</f>
        <v>0</v>
      </c>
    </row>
    <row r="6" spans="1:9" ht="22.5" customHeight="1">
      <c r="A6" s="35">
        <v>5</v>
      </c>
      <c r="B6" s="36">
        <f>'ورود اطلاعات'!B10</f>
        <v>0</v>
      </c>
      <c r="C6" s="46">
        <f>'ورود اطلاعات'!W10</f>
        <v>0</v>
      </c>
    </row>
    <row r="7" spans="1:9" ht="22.5" hidden="1" customHeight="1">
      <c r="A7" s="35">
        <v>6</v>
      </c>
      <c r="B7" s="36">
        <f>'ورود اطلاعات'!B11</f>
        <v>0</v>
      </c>
      <c r="C7" s="46">
        <f>'ورود اطلاعات'!W11</f>
        <v>0</v>
      </c>
    </row>
    <row r="8" spans="1:9" ht="22.5" hidden="1" customHeight="1">
      <c r="A8" s="35">
        <v>7</v>
      </c>
      <c r="B8" s="36">
        <f>'ورود اطلاعات'!B12</f>
        <v>0</v>
      </c>
      <c r="C8" s="46">
        <f>'ورود اطلاعات'!W12</f>
        <v>0</v>
      </c>
    </row>
    <row r="9" spans="1:9" ht="22.5" hidden="1" customHeight="1">
      <c r="A9" s="35">
        <v>8</v>
      </c>
      <c r="B9" s="36">
        <f>'ورود اطلاعات'!B13</f>
        <v>0</v>
      </c>
      <c r="C9" s="46">
        <f>'ورود اطلاعات'!W13</f>
        <v>0</v>
      </c>
    </row>
    <row r="10" spans="1:9" ht="22.5" customHeight="1">
      <c r="A10" s="3">
        <v>9</v>
      </c>
      <c r="B10" s="2">
        <f>'ورود اطلاعات'!B14</f>
        <v>0</v>
      </c>
      <c r="C10" s="5">
        <f>'ورود اطلاعات'!W14</f>
        <v>0</v>
      </c>
      <c r="E10"/>
    </row>
    <row r="11" spans="1:9" ht="22.5" hidden="1" customHeight="1">
      <c r="A11" s="35">
        <v>10</v>
      </c>
      <c r="B11" s="36">
        <f>'ورود اطلاعات'!B15</f>
        <v>0</v>
      </c>
      <c r="C11" s="46">
        <f>'ورود اطلاعات'!W15</f>
        <v>0</v>
      </c>
    </row>
    <row r="12" spans="1:9" ht="22.5" hidden="1" customHeight="1">
      <c r="A12" s="35">
        <v>11</v>
      </c>
      <c r="B12" s="36">
        <f>'ورود اطلاعات'!B16</f>
        <v>0</v>
      </c>
      <c r="C12" s="46">
        <f>'ورود اطلاعات'!W16</f>
        <v>0</v>
      </c>
    </row>
    <row r="13" spans="1:9" ht="22.5" hidden="1" customHeight="1">
      <c r="A13" s="35">
        <v>12</v>
      </c>
      <c r="B13" s="36">
        <f>'ورود اطلاعات'!B17</f>
        <v>0</v>
      </c>
      <c r="C13" s="46">
        <f>'ورود اطلاعات'!W17</f>
        <v>0</v>
      </c>
    </row>
    <row r="14" spans="1:9" ht="22.5" hidden="1" customHeight="1">
      <c r="A14" s="35">
        <v>13</v>
      </c>
      <c r="B14" s="36">
        <f>'ورود اطلاعات'!B18</f>
        <v>0</v>
      </c>
      <c r="C14" s="46">
        <f>'ورود اطلاعات'!W18</f>
        <v>0</v>
      </c>
    </row>
    <row r="15" spans="1:9" ht="22.5" hidden="1" customHeight="1">
      <c r="A15" s="35">
        <v>14</v>
      </c>
      <c r="B15" s="36">
        <f>'ورود اطلاعات'!B19</f>
        <v>0</v>
      </c>
      <c r="C15" s="46">
        <f>'ورود اطلاعات'!W19</f>
        <v>0</v>
      </c>
    </row>
    <row r="16" spans="1:9" ht="22.5" hidden="1" customHeight="1">
      <c r="A16" s="35">
        <v>15</v>
      </c>
      <c r="B16" s="36">
        <f>'ورود اطلاعات'!B20</f>
        <v>0</v>
      </c>
      <c r="C16" s="46">
        <f>'ورود اطلاعات'!W20</f>
        <v>0</v>
      </c>
    </row>
    <row r="17" spans="1:5" ht="22.5" customHeight="1">
      <c r="A17" s="3">
        <v>16</v>
      </c>
      <c r="B17" s="2">
        <f>'ورود اطلاعات'!B21</f>
        <v>0</v>
      </c>
      <c r="C17" s="5">
        <f>'ورود اطلاعات'!W21</f>
        <v>0</v>
      </c>
      <c r="E17"/>
    </row>
    <row r="18" spans="1:5" ht="22.5" customHeight="1">
      <c r="A18" s="35">
        <v>17</v>
      </c>
      <c r="B18" s="36">
        <f>'ورود اطلاعات'!B22</f>
        <v>0</v>
      </c>
      <c r="C18" s="46">
        <f>'ورود اطلاعات'!W22</f>
        <v>0</v>
      </c>
    </row>
    <row r="19" spans="1:5" ht="22.5" customHeight="1">
      <c r="A19" s="35">
        <v>18</v>
      </c>
      <c r="B19" s="36">
        <f>'ورود اطلاعات'!B23</f>
        <v>0</v>
      </c>
      <c r="C19" s="46">
        <f>'ورود اطلاعات'!W23</f>
        <v>0</v>
      </c>
    </row>
    <row r="20" spans="1:5" ht="22.5" hidden="1" customHeight="1">
      <c r="A20" s="35">
        <v>19</v>
      </c>
      <c r="B20" s="36">
        <f>'ورود اطلاعات'!B24</f>
        <v>0</v>
      </c>
      <c r="C20" s="46">
        <f>'ورود اطلاعات'!W24</f>
        <v>0</v>
      </c>
    </row>
    <row r="21" spans="1:5" ht="22.5" hidden="1" customHeight="1">
      <c r="A21" s="35">
        <v>20</v>
      </c>
      <c r="B21" s="36">
        <f>'ورود اطلاعات'!B25</f>
        <v>0</v>
      </c>
      <c r="C21" s="46">
        <f>'ورود اطلاعات'!W25</f>
        <v>0</v>
      </c>
    </row>
    <row r="22" spans="1:5" ht="22.5" hidden="1" customHeight="1">
      <c r="A22" s="3">
        <v>21</v>
      </c>
      <c r="B22" s="2">
        <f>'ورود اطلاعات'!B26</f>
        <v>0</v>
      </c>
      <c r="C22" s="5">
        <f>'ورود اطلاعات'!W26</f>
        <v>0</v>
      </c>
      <c r="E22"/>
    </row>
    <row r="23" spans="1:5" ht="22.5" hidden="1" customHeight="1">
      <c r="A23" s="3">
        <v>22</v>
      </c>
      <c r="B23" s="2">
        <f>'ورود اطلاعات'!B27</f>
        <v>0</v>
      </c>
      <c r="C23" s="5">
        <f>'ورود اطلاعات'!W27</f>
        <v>0</v>
      </c>
      <c r="E23"/>
    </row>
    <row r="24" spans="1:5" ht="22.5" customHeight="1">
      <c r="A24" s="35">
        <v>23</v>
      </c>
      <c r="B24" s="36">
        <f>'ورود اطلاعات'!B28</f>
        <v>0</v>
      </c>
      <c r="C24" s="46">
        <f>'ورود اطلاعات'!W28</f>
        <v>0</v>
      </c>
    </row>
    <row r="25" spans="1:5" ht="22.5" hidden="1" customHeight="1">
      <c r="A25" s="35">
        <v>24</v>
      </c>
      <c r="B25" s="36">
        <f>'ورود اطلاعات'!B29</f>
        <v>0</v>
      </c>
      <c r="C25" s="46">
        <f>'ورود اطلاعات'!W29</f>
        <v>0</v>
      </c>
    </row>
    <row r="26" spans="1:5" ht="22.5" hidden="1" customHeight="1">
      <c r="A26" s="35">
        <v>25</v>
      </c>
      <c r="B26" s="36">
        <f>'ورود اطلاعات'!B30</f>
        <v>0</v>
      </c>
      <c r="C26" s="46">
        <f>'ورود اطلاعات'!W30</f>
        <v>0</v>
      </c>
    </row>
    <row r="27" spans="1:5" ht="22.5" hidden="1" customHeight="1">
      <c r="A27" s="35">
        <v>26</v>
      </c>
      <c r="B27" s="36">
        <f>'ورود اطلاعات'!B31</f>
        <v>0</v>
      </c>
      <c r="C27" s="46">
        <f>'ورود اطلاعات'!W31</f>
        <v>0</v>
      </c>
    </row>
    <row r="28" spans="1:5" ht="22.5" hidden="1" customHeight="1">
      <c r="A28" s="35">
        <v>27</v>
      </c>
      <c r="B28" s="36">
        <f>'ورود اطلاعات'!B32</f>
        <v>0</v>
      </c>
      <c r="C28" s="46">
        <f>'ورود اطلاعات'!W32</f>
        <v>0</v>
      </c>
    </row>
    <row r="29" spans="1:5" ht="22.5" hidden="1" customHeight="1">
      <c r="A29" s="35">
        <v>28</v>
      </c>
      <c r="B29" s="36">
        <f>'ورود اطلاعات'!B33</f>
        <v>0</v>
      </c>
      <c r="C29" s="46">
        <f>'ورود اطلاعات'!W33</f>
        <v>0</v>
      </c>
    </row>
    <row r="30" spans="1:5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5" ht="22.5" hidden="1" customHeight="1">
      <c r="A31" s="3">
        <v>30</v>
      </c>
      <c r="B31" s="2">
        <f>'ورود اطلاعات'!B35</f>
        <v>0</v>
      </c>
      <c r="C31" s="5">
        <f>'ورود اطلاعات'!W35</f>
        <v>0</v>
      </c>
      <c r="E31"/>
    </row>
    <row r="32" spans="1:5" ht="22.5" hidden="1" customHeight="1">
      <c r="A32" s="35">
        <v>31</v>
      </c>
      <c r="B32" s="36">
        <f>'ورود اطلاعات'!B36</f>
        <v>0</v>
      </c>
      <c r="C32" s="46">
        <f>'ورود اطلاعات'!W36</f>
        <v>0</v>
      </c>
    </row>
    <row r="33" spans="1:5" ht="22.5" hidden="1" customHeight="1">
      <c r="A33" s="3">
        <v>32</v>
      </c>
      <c r="B33" s="2">
        <f>'ورود اطلاعات'!B37</f>
        <v>0</v>
      </c>
      <c r="C33" s="5">
        <f>'ورود اطلاعات'!W37</f>
        <v>0</v>
      </c>
      <c r="E33"/>
    </row>
    <row r="34" spans="1:5" ht="22.5" hidden="1" customHeight="1">
      <c r="A34" s="35">
        <v>33</v>
      </c>
      <c r="B34" s="36">
        <f>'ورود اطلاعات'!B38</f>
        <v>0</v>
      </c>
      <c r="C34" s="46">
        <f>'ورود اطلاعات'!W38</f>
        <v>0</v>
      </c>
    </row>
    <row r="35" spans="1:5" ht="22.5" hidden="1" customHeight="1">
      <c r="A35" s="35">
        <v>34</v>
      </c>
      <c r="B35" s="36">
        <f>'ورود اطلاعات'!B39</f>
        <v>0</v>
      </c>
      <c r="C35" s="46">
        <f>'ورود اطلاعات'!W39</f>
        <v>0</v>
      </c>
    </row>
    <row r="36" spans="1:5" ht="22.5" hidden="1">
      <c r="A36" s="35">
        <v>35</v>
      </c>
      <c r="B36" s="36">
        <f>'ورود اطلاعات'!B40</f>
        <v>0</v>
      </c>
      <c r="C36" s="46">
        <f>'ورود اطلاعات'!W40</f>
        <v>0</v>
      </c>
    </row>
    <row r="37" spans="1:5" ht="22.5" hidden="1">
      <c r="A37" s="35">
        <v>36</v>
      </c>
      <c r="B37" s="36">
        <f>'ورود اطلاعات'!B41</f>
        <v>0</v>
      </c>
      <c r="C37" s="46">
        <f>'ورود اطلاعات'!W41</f>
        <v>0</v>
      </c>
    </row>
    <row r="38" spans="1:5" ht="22.5" hidden="1">
      <c r="A38" s="35">
        <v>37</v>
      </c>
      <c r="B38" s="36">
        <f>'ورود اطلاعات'!B42</f>
        <v>0</v>
      </c>
      <c r="C38" s="46">
        <f>'ورود اطلاعات'!W42</f>
        <v>0</v>
      </c>
    </row>
    <row r="39" spans="1:5" ht="22.5" hidden="1">
      <c r="A39" s="35">
        <v>38</v>
      </c>
      <c r="B39" s="36">
        <f>'ورود اطلاعات'!B43</f>
        <v>0</v>
      </c>
      <c r="C39" s="46">
        <f>'ورود اطلاعات'!W43</f>
        <v>0</v>
      </c>
    </row>
    <row r="40" spans="1:5" ht="22.5" hidden="1">
      <c r="A40" s="35">
        <v>39</v>
      </c>
      <c r="B40" s="36">
        <f>'ورود اطلاعات'!B44</f>
        <v>0</v>
      </c>
      <c r="C40" s="46">
        <f>'ورود اطلاعات'!W44</f>
        <v>0</v>
      </c>
    </row>
    <row r="41" spans="1:5" ht="22.5" hidden="1">
      <c r="A41" s="35">
        <v>40</v>
      </c>
      <c r="B41" s="36">
        <f>'ورود اطلاعات'!B45</f>
        <v>0</v>
      </c>
      <c r="C41" s="46">
        <f>'ورود اطلاعات'!W45</f>
        <v>0</v>
      </c>
    </row>
  </sheetData>
  <autoFilter ref="A1:I41">
    <filterColumn colId="1">
      <customFilters>
        <customFilter operator="notEqual" val="0"/>
      </customFilters>
    </filterColumn>
    <filterColumn colId="2">
      <colorFilter dxfId="5"/>
    </filterColumn>
    <filterColumn colId="5" showButton="0"/>
    <filterColumn colId="6" showButton="0"/>
    <filterColumn colId="7" showButton="0"/>
  </autoFilter>
  <mergeCells count="1">
    <mergeCell ref="F1:I1"/>
  </mergeCells>
  <conditionalFormatting sqref="C2:C41">
    <cfRule type="cellIs" dxfId="4" priority="1" operator="greaterThan">
      <formula>$E$1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filterMode="1">
    <tabColor rgb="FFFFFF00"/>
  </sheetPr>
  <dimension ref="A1:I41"/>
  <sheetViews>
    <sheetView rightToLeft="1" topLeftCell="B1" workbookViewId="0">
      <selection activeCell="C7" sqref="C7:C23"/>
    </sheetView>
  </sheetViews>
  <sheetFormatPr defaultRowHeight="15"/>
  <cols>
    <col min="1" max="1" width="0.42578125" style="8" hidden="1" customWidth="1"/>
    <col min="2" max="2" width="19.85546875" style="8" customWidth="1"/>
    <col min="3" max="3" width="15.42578125" style="8" customWidth="1"/>
    <col min="4" max="4" width="15.42578125" customWidth="1"/>
    <col min="5" max="5" width="9.140625" style="8"/>
  </cols>
  <sheetData>
    <row r="1" spans="1:9" ht="33" customHeight="1">
      <c r="A1" s="31" t="s">
        <v>29</v>
      </c>
      <c r="B1" s="32" t="str">
        <f>'ورود اطلاعات'!B5</f>
        <v>نام  دانش آموز</v>
      </c>
      <c r="C1" s="33" t="s">
        <v>42</v>
      </c>
      <c r="D1" s="4" t="s">
        <v>77</v>
      </c>
      <c r="E1" s="90" t="e">
        <f>آماری!G2</f>
        <v>#DIV/0!</v>
      </c>
      <c r="F1" s="173" t="s">
        <v>60</v>
      </c>
      <c r="G1" s="174"/>
      <c r="H1" s="174"/>
      <c r="I1" s="175"/>
    </row>
    <row r="2" spans="1:9" ht="22.5" customHeight="1">
      <c r="A2" s="35">
        <v>1</v>
      </c>
      <c r="B2" s="36">
        <f>'ورود اطلاعات'!B6</f>
        <v>0</v>
      </c>
      <c r="C2" s="46">
        <f>'ورود اطلاعات'!W6</f>
        <v>0</v>
      </c>
    </row>
    <row r="3" spans="1:9" ht="22.5" hidden="1" customHeight="1">
      <c r="A3" s="35">
        <v>2</v>
      </c>
      <c r="B3" s="36">
        <f>'ورود اطلاعات'!B7</f>
        <v>0</v>
      </c>
      <c r="C3" s="46">
        <f>'ورود اطلاعات'!W7</f>
        <v>0</v>
      </c>
    </row>
    <row r="4" spans="1:9" ht="22.5" hidden="1" customHeight="1">
      <c r="A4" s="3">
        <v>3</v>
      </c>
      <c r="B4" s="2">
        <f>'ورود اطلاعات'!B8</f>
        <v>0</v>
      </c>
      <c r="C4" s="5">
        <f>'ورود اطلاعات'!W8</f>
        <v>0</v>
      </c>
      <c r="E4"/>
    </row>
    <row r="5" spans="1:9" ht="22.5" hidden="1" customHeight="1">
      <c r="A5" s="35">
        <v>4</v>
      </c>
      <c r="B5" s="36">
        <f>'ورود اطلاعات'!B9</f>
        <v>0</v>
      </c>
      <c r="C5" s="46">
        <f>'ورود اطلاعات'!W9</f>
        <v>0</v>
      </c>
    </row>
    <row r="6" spans="1:9" ht="22.5" hidden="1" customHeight="1">
      <c r="A6" s="35">
        <v>5</v>
      </c>
      <c r="B6" s="36">
        <f>'ورود اطلاعات'!B10</f>
        <v>0</v>
      </c>
      <c r="C6" s="46">
        <f>'ورود اطلاعات'!W10</f>
        <v>0</v>
      </c>
    </row>
    <row r="7" spans="1:9" ht="22.5" customHeight="1">
      <c r="A7" s="35">
        <v>6</v>
      </c>
      <c r="B7" s="36">
        <f>'ورود اطلاعات'!B11</f>
        <v>0</v>
      </c>
      <c r="C7" s="46">
        <f>'ورود اطلاعات'!W11</f>
        <v>0</v>
      </c>
    </row>
    <row r="8" spans="1:9" ht="22.5" customHeight="1">
      <c r="A8" s="35">
        <v>7</v>
      </c>
      <c r="B8" s="36">
        <f>'ورود اطلاعات'!B12</f>
        <v>0</v>
      </c>
      <c r="C8" s="46">
        <f>'ورود اطلاعات'!W12</f>
        <v>0</v>
      </c>
    </row>
    <row r="9" spans="1:9" ht="22.5" customHeight="1">
      <c r="A9" s="35">
        <v>8</v>
      </c>
      <c r="B9" s="36">
        <f>'ورود اطلاعات'!B13</f>
        <v>0</v>
      </c>
      <c r="C9" s="46">
        <f>'ورود اطلاعات'!W13</f>
        <v>0</v>
      </c>
    </row>
    <row r="10" spans="1:9" ht="22.5" hidden="1" customHeight="1">
      <c r="A10" s="3">
        <v>9</v>
      </c>
      <c r="B10" s="2">
        <f>'ورود اطلاعات'!B14</f>
        <v>0</v>
      </c>
      <c r="C10" s="5">
        <f>'ورود اطلاعات'!W14</f>
        <v>0</v>
      </c>
      <c r="E10"/>
    </row>
    <row r="11" spans="1:9" ht="22.5" customHeight="1">
      <c r="A11" s="35">
        <v>10</v>
      </c>
      <c r="B11" s="36">
        <f>'ورود اطلاعات'!B15</f>
        <v>0</v>
      </c>
      <c r="C11" s="46">
        <f>'ورود اطلاعات'!W15</f>
        <v>0</v>
      </c>
    </row>
    <row r="12" spans="1:9" ht="22.5" customHeight="1">
      <c r="A12" s="35">
        <v>11</v>
      </c>
      <c r="B12" s="36">
        <f>'ورود اطلاعات'!B16</f>
        <v>0</v>
      </c>
      <c r="C12" s="46">
        <f>'ورود اطلاعات'!W16</f>
        <v>0</v>
      </c>
    </row>
    <row r="13" spans="1:9" ht="22.5" customHeight="1">
      <c r="A13" s="35">
        <v>12</v>
      </c>
      <c r="B13" s="36">
        <f>'ورود اطلاعات'!B17</f>
        <v>0</v>
      </c>
      <c r="C13" s="46">
        <f>'ورود اطلاعات'!W17</f>
        <v>0</v>
      </c>
    </row>
    <row r="14" spans="1:9" ht="22.5" customHeight="1">
      <c r="A14" s="35">
        <v>13</v>
      </c>
      <c r="B14" s="36">
        <f>'ورود اطلاعات'!B18</f>
        <v>0</v>
      </c>
      <c r="C14" s="46">
        <f>'ورود اطلاعات'!W18</f>
        <v>0</v>
      </c>
    </row>
    <row r="15" spans="1:9" ht="22.5" customHeight="1">
      <c r="A15" s="35">
        <v>14</v>
      </c>
      <c r="B15" s="36">
        <f>'ورود اطلاعات'!B19</f>
        <v>0</v>
      </c>
      <c r="C15" s="46">
        <f>'ورود اطلاعات'!W19</f>
        <v>0</v>
      </c>
    </row>
    <row r="16" spans="1:9" ht="22.5" customHeight="1">
      <c r="A16" s="35">
        <v>15</v>
      </c>
      <c r="B16" s="36">
        <f>'ورود اطلاعات'!B20</f>
        <v>0</v>
      </c>
      <c r="C16" s="46">
        <f>'ورود اطلاعات'!W20</f>
        <v>0</v>
      </c>
    </row>
    <row r="17" spans="1:5" ht="22.5" hidden="1" customHeight="1">
      <c r="A17" s="3">
        <v>16</v>
      </c>
      <c r="B17" s="2">
        <f>'ورود اطلاعات'!B21</f>
        <v>0</v>
      </c>
      <c r="C17" s="5">
        <f>'ورود اطلاعات'!W21</f>
        <v>0</v>
      </c>
      <c r="E17"/>
    </row>
    <row r="18" spans="1:5" ht="22.5" hidden="1" customHeight="1">
      <c r="A18" s="35">
        <v>17</v>
      </c>
      <c r="B18" s="36">
        <f>'ورود اطلاعات'!B22</f>
        <v>0</v>
      </c>
      <c r="C18" s="46">
        <f>'ورود اطلاعات'!W22</f>
        <v>0</v>
      </c>
    </row>
    <row r="19" spans="1:5" ht="22.5" hidden="1" customHeight="1">
      <c r="A19" s="35">
        <v>18</v>
      </c>
      <c r="B19" s="36">
        <f>'ورود اطلاعات'!B23</f>
        <v>0</v>
      </c>
      <c r="C19" s="46">
        <f>'ورود اطلاعات'!W23</f>
        <v>0</v>
      </c>
    </row>
    <row r="20" spans="1:5" ht="22.5" customHeight="1">
      <c r="A20" s="35">
        <v>19</v>
      </c>
      <c r="B20" s="36">
        <f>'ورود اطلاعات'!B24</f>
        <v>0</v>
      </c>
      <c r="C20" s="46">
        <f>'ورود اطلاعات'!W24</f>
        <v>0</v>
      </c>
    </row>
    <row r="21" spans="1:5" ht="22.5" customHeight="1">
      <c r="A21" s="35">
        <v>20</v>
      </c>
      <c r="B21" s="36">
        <f>'ورود اطلاعات'!B25</f>
        <v>0</v>
      </c>
      <c r="C21" s="46">
        <f>'ورود اطلاعات'!W25</f>
        <v>0</v>
      </c>
    </row>
    <row r="22" spans="1:5" ht="22.5" customHeight="1">
      <c r="A22" s="3">
        <v>21</v>
      </c>
      <c r="B22" s="2">
        <f>'ورود اطلاعات'!B26</f>
        <v>0</v>
      </c>
      <c r="C22" s="5">
        <f>'ورود اطلاعات'!W26</f>
        <v>0</v>
      </c>
      <c r="E22"/>
    </row>
    <row r="23" spans="1:5" ht="22.5" customHeight="1">
      <c r="A23" s="3">
        <v>22</v>
      </c>
      <c r="B23" s="2">
        <f>'ورود اطلاعات'!B27</f>
        <v>0</v>
      </c>
      <c r="C23" s="5">
        <f>'ورود اطلاعات'!W27</f>
        <v>0</v>
      </c>
      <c r="E23"/>
    </row>
    <row r="24" spans="1:5" ht="22.5" hidden="1" customHeight="1">
      <c r="A24" s="35">
        <v>23</v>
      </c>
      <c r="B24" s="36">
        <f>'ورود اطلاعات'!B28</f>
        <v>0</v>
      </c>
      <c r="C24" s="46">
        <f>'ورود اطلاعات'!W28</f>
        <v>0</v>
      </c>
    </row>
    <row r="25" spans="1:5" ht="22.5" hidden="1" customHeight="1">
      <c r="A25" s="35">
        <v>24</v>
      </c>
      <c r="B25" s="36">
        <f>'ورود اطلاعات'!B29</f>
        <v>0</v>
      </c>
      <c r="C25" s="46">
        <f>'ورود اطلاعات'!W29</f>
        <v>0</v>
      </c>
    </row>
    <row r="26" spans="1:5" ht="22.5" hidden="1" customHeight="1">
      <c r="A26" s="35">
        <v>25</v>
      </c>
      <c r="B26" s="36">
        <f>'ورود اطلاعات'!B30</f>
        <v>0</v>
      </c>
      <c r="C26" s="46">
        <f>'ورود اطلاعات'!W30</f>
        <v>0</v>
      </c>
    </row>
    <row r="27" spans="1:5" ht="22.5" hidden="1" customHeight="1">
      <c r="A27" s="35">
        <v>26</v>
      </c>
      <c r="B27" s="36">
        <f>'ورود اطلاعات'!B31</f>
        <v>0</v>
      </c>
      <c r="C27" s="46">
        <f>'ورود اطلاعات'!W31</f>
        <v>0</v>
      </c>
    </row>
    <row r="28" spans="1:5" ht="22.5" hidden="1" customHeight="1">
      <c r="A28" s="35">
        <v>27</v>
      </c>
      <c r="B28" s="36">
        <f>'ورود اطلاعات'!B32</f>
        <v>0</v>
      </c>
      <c r="C28" s="46">
        <f>'ورود اطلاعات'!W32</f>
        <v>0</v>
      </c>
    </row>
    <row r="29" spans="1:5" ht="22.5" hidden="1" customHeight="1">
      <c r="A29" s="35">
        <v>28</v>
      </c>
      <c r="B29" s="36">
        <f>'ورود اطلاعات'!B33</f>
        <v>0</v>
      </c>
      <c r="C29" s="46">
        <f>'ورود اطلاعات'!W33</f>
        <v>0</v>
      </c>
    </row>
    <row r="30" spans="1:5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5" ht="22.5" hidden="1" customHeight="1">
      <c r="A31" s="3">
        <v>30</v>
      </c>
      <c r="B31" s="2">
        <f>'ورود اطلاعات'!B35</f>
        <v>0</v>
      </c>
      <c r="C31" s="5">
        <f>'ورود اطلاعات'!W35</f>
        <v>0</v>
      </c>
      <c r="E31"/>
    </row>
    <row r="32" spans="1:5" ht="22.5" hidden="1" customHeight="1">
      <c r="A32" s="35">
        <v>31</v>
      </c>
      <c r="B32" s="36">
        <f>'ورود اطلاعات'!B36</f>
        <v>0</v>
      </c>
      <c r="C32" s="46">
        <f>'ورود اطلاعات'!W36</f>
        <v>0</v>
      </c>
    </row>
    <row r="33" spans="1:5" ht="22.5" hidden="1" customHeight="1">
      <c r="A33" s="3">
        <v>32</v>
      </c>
      <c r="B33" s="2">
        <f>'ورود اطلاعات'!B37</f>
        <v>0</v>
      </c>
      <c r="C33" s="5">
        <f>'ورود اطلاعات'!W37</f>
        <v>0</v>
      </c>
      <c r="E33"/>
    </row>
    <row r="34" spans="1:5" ht="22.5" hidden="1" customHeight="1">
      <c r="A34" s="35">
        <v>33</v>
      </c>
      <c r="B34" s="36">
        <f>'ورود اطلاعات'!B38</f>
        <v>0</v>
      </c>
      <c r="C34" s="46">
        <f>'ورود اطلاعات'!W38</f>
        <v>0</v>
      </c>
    </row>
    <row r="35" spans="1:5" ht="22.5" hidden="1" customHeight="1">
      <c r="A35" s="35">
        <v>34</v>
      </c>
      <c r="B35" s="36">
        <f>'ورود اطلاعات'!B39</f>
        <v>0</v>
      </c>
      <c r="C35" s="46">
        <f>'ورود اطلاعات'!W39</f>
        <v>0</v>
      </c>
    </row>
    <row r="36" spans="1:5" ht="22.5" hidden="1">
      <c r="A36" s="35">
        <v>35</v>
      </c>
      <c r="B36" s="36">
        <f>'ورود اطلاعات'!B40</f>
        <v>0</v>
      </c>
      <c r="C36" s="46">
        <f>'ورود اطلاعات'!W40</f>
        <v>0</v>
      </c>
    </row>
    <row r="37" spans="1:5" ht="22.5" hidden="1">
      <c r="A37" s="35">
        <v>36</v>
      </c>
      <c r="B37" s="36">
        <f>'ورود اطلاعات'!B41</f>
        <v>0</v>
      </c>
      <c r="C37" s="46">
        <f>'ورود اطلاعات'!W41</f>
        <v>0</v>
      </c>
    </row>
    <row r="38" spans="1:5" ht="22.5" hidden="1">
      <c r="A38" s="35">
        <v>37</v>
      </c>
      <c r="B38" s="36">
        <f>'ورود اطلاعات'!B42</f>
        <v>0</v>
      </c>
      <c r="C38" s="46">
        <f>'ورود اطلاعات'!W42</f>
        <v>0</v>
      </c>
    </row>
    <row r="39" spans="1:5" ht="22.5" hidden="1">
      <c r="A39" s="35">
        <v>38</v>
      </c>
      <c r="B39" s="36">
        <f>'ورود اطلاعات'!B43</f>
        <v>0</v>
      </c>
      <c r="C39" s="46">
        <f>'ورود اطلاعات'!W43</f>
        <v>0</v>
      </c>
    </row>
    <row r="40" spans="1:5" ht="22.5" hidden="1">
      <c r="A40" s="35">
        <v>39</v>
      </c>
      <c r="B40" s="36">
        <f>'ورود اطلاعات'!B44</f>
        <v>0</v>
      </c>
      <c r="C40" s="46">
        <f>'ورود اطلاعات'!W44</f>
        <v>0</v>
      </c>
    </row>
    <row r="41" spans="1:5" ht="22.5" hidden="1">
      <c r="A41" s="35">
        <v>40</v>
      </c>
      <c r="B41" s="36">
        <f>'ورود اطلاعات'!B45</f>
        <v>0</v>
      </c>
      <c r="C41" s="46">
        <f>'ورود اطلاعات'!W45</f>
        <v>0</v>
      </c>
    </row>
  </sheetData>
  <autoFilter ref="A1:I41">
    <filterColumn colId="1">
      <customFilters>
        <customFilter operator="notEqual" val="0"/>
      </customFilters>
    </filterColumn>
    <filterColumn colId="2">
      <colorFilter dxfId="3"/>
    </filterColumn>
    <filterColumn colId="5" showButton="0"/>
    <filterColumn colId="6" showButton="0"/>
    <filterColumn colId="7" showButton="0"/>
  </autoFilter>
  <mergeCells count="1">
    <mergeCell ref="F1:I1"/>
  </mergeCells>
  <conditionalFormatting sqref="C2:C41">
    <cfRule type="cellIs" dxfId="2" priority="1" operator="lessThan">
      <formula>$E$1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 filterMode="1">
    <tabColor theme="6" tint="-0.249977111117893"/>
  </sheetPr>
  <dimension ref="A1:H41"/>
  <sheetViews>
    <sheetView rightToLeft="1" topLeftCell="B1" workbookViewId="0">
      <selection activeCell="B1" sqref="B1"/>
    </sheetView>
  </sheetViews>
  <sheetFormatPr defaultRowHeight="15"/>
  <cols>
    <col min="1" max="1" width="4.5703125" style="8" hidden="1" customWidth="1"/>
    <col min="2" max="2" width="19.85546875" style="8" customWidth="1"/>
    <col min="3" max="3" width="14.7109375" style="8" customWidth="1"/>
    <col min="5" max="5" width="11" customWidth="1"/>
    <col min="6" max="6" width="8.7109375" customWidth="1"/>
    <col min="7" max="7" width="12.140625" customWidth="1"/>
  </cols>
  <sheetData>
    <row r="1" spans="1:7" ht="25.5">
      <c r="A1" s="31" t="s">
        <v>29</v>
      </c>
      <c r="B1" s="32" t="str">
        <f>'ورود اطلاعات'!B5</f>
        <v>نام  دانش آموز</v>
      </c>
      <c r="C1" s="33" t="s">
        <v>42</v>
      </c>
      <c r="E1" s="176" t="s">
        <v>58</v>
      </c>
      <c r="F1" s="177"/>
      <c r="G1" s="178"/>
    </row>
    <row r="2" spans="1:7" ht="22.5" hidden="1">
      <c r="A2" s="35">
        <v>37</v>
      </c>
      <c r="B2" s="2">
        <f>'ورود اطلاعات'!B42</f>
        <v>0</v>
      </c>
      <c r="C2" s="4">
        <f>'ورود اطلاعات'!W42</f>
        <v>0</v>
      </c>
      <c r="E2" s="179"/>
      <c r="F2" s="180"/>
      <c r="G2" s="181"/>
    </row>
    <row r="3" spans="1:7" ht="22.5">
      <c r="A3" s="3">
        <v>5</v>
      </c>
      <c r="B3" s="2">
        <f>'ورود اطلاعات'!B10</f>
        <v>0</v>
      </c>
      <c r="C3" s="4">
        <f>'ورود اطلاعات'!W10</f>
        <v>0</v>
      </c>
      <c r="E3" s="179"/>
      <c r="F3" s="180"/>
      <c r="G3" s="181"/>
    </row>
    <row r="4" spans="1:7" ht="22.5">
      <c r="A4" s="35">
        <v>1</v>
      </c>
      <c r="B4" s="36">
        <f>'ورود اطلاعات'!B9</f>
        <v>0</v>
      </c>
      <c r="C4" s="47">
        <f>'ورود اطلاعات'!W9</f>
        <v>0</v>
      </c>
      <c r="E4" s="182"/>
      <c r="F4" s="183"/>
      <c r="G4" s="184"/>
    </row>
    <row r="5" spans="1:7" ht="22.5" hidden="1" customHeight="1">
      <c r="A5" s="35">
        <v>26</v>
      </c>
      <c r="B5" s="36">
        <f>'ورود اطلاعات'!B31</f>
        <v>0</v>
      </c>
      <c r="C5" s="47">
        <f>'ورود اطلاعات'!W31</f>
        <v>0</v>
      </c>
      <c r="E5" s="185"/>
      <c r="F5" s="186"/>
      <c r="G5" s="187"/>
    </row>
    <row r="6" spans="1:7" ht="22.5" customHeight="1">
      <c r="A6" s="3">
        <v>16</v>
      </c>
      <c r="B6" s="2">
        <f>'ورود اطلاعات'!B21</f>
        <v>0</v>
      </c>
      <c r="C6" s="4">
        <f>'ورود اطلاعات'!W21</f>
        <v>0</v>
      </c>
    </row>
    <row r="7" spans="1:7" ht="22.5" customHeight="1">
      <c r="A7" s="3">
        <v>3</v>
      </c>
      <c r="B7" s="2">
        <f>'ورود اطلاعات'!B8</f>
        <v>0</v>
      </c>
      <c r="C7" s="4">
        <f>'ورود اطلاعات'!W8</f>
        <v>0</v>
      </c>
    </row>
    <row r="8" spans="1:7" ht="22.5" hidden="1" customHeight="1">
      <c r="A8" s="3">
        <v>28</v>
      </c>
      <c r="B8" s="2">
        <f>'ورود اطلاعات'!B33</f>
        <v>0</v>
      </c>
      <c r="C8" s="4">
        <f>'ورود اطلاعات'!W33</f>
        <v>0</v>
      </c>
    </row>
    <row r="9" spans="1:7" ht="22.5" hidden="1" customHeight="1">
      <c r="A9" s="3">
        <v>34</v>
      </c>
      <c r="B9" s="2">
        <f>'ورود اطلاعات'!B39</f>
        <v>0</v>
      </c>
      <c r="C9" s="4">
        <f>'ورود اطلاعات'!W39</f>
        <v>0</v>
      </c>
    </row>
    <row r="10" spans="1:7" ht="22.5" customHeight="1">
      <c r="A10" s="35">
        <v>18</v>
      </c>
      <c r="B10" s="36">
        <f>'ورود اطلاعات'!B23</f>
        <v>0</v>
      </c>
      <c r="C10" s="47">
        <f>'ورود اطلاعات'!W23</f>
        <v>0</v>
      </c>
    </row>
    <row r="11" spans="1:7" ht="22.5" hidden="1" customHeight="1">
      <c r="A11" s="3">
        <v>10</v>
      </c>
      <c r="B11" s="2">
        <f>'ورود اطلاعات'!B15</f>
        <v>0</v>
      </c>
      <c r="C11" s="4">
        <f>'ورود اطلاعات'!W15</f>
        <v>0</v>
      </c>
    </row>
    <row r="12" spans="1:7" ht="22.5" hidden="1" customHeight="1">
      <c r="A12" s="3">
        <v>11</v>
      </c>
      <c r="B12" s="2">
        <f>'ورود اطلاعات'!B16</f>
        <v>0</v>
      </c>
      <c r="C12" s="4">
        <f>'ورود اطلاعات'!W16</f>
        <v>0</v>
      </c>
    </row>
    <row r="13" spans="1:7" ht="22.5" customHeight="1">
      <c r="A13" s="3">
        <v>23</v>
      </c>
      <c r="B13" s="2">
        <f>'ورود اطلاعات'!B28</f>
        <v>0</v>
      </c>
      <c r="C13" s="4">
        <f>'ورود اطلاعات'!W28</f>
        <v>0</v>
      </c>
    </row>
    <row r="14" spans="1:7" ht="22.5" hidden="1" customHeight="1">
      <c r="A14" s="3">
        <v>13</v>
      </c>
      <c r="B14" s="2">
        <f>'ورود اطلاعات'!B18</f>
        <v>0</v>
      </c>
      <c r="C14" s="4">
        <f>'ورود اطلاعات'!W18</f>
        <v>0</v>
      </c>
    </row>
    <row r="15" spans="1:7" ht="22.5" hidden="1" customHeight="1">
      <c r="A15" s="3">
        <v>14</v>
      </c>
      <c r="B15" s="2">
        <f>'ورود اطلاعات'!B19</f>
        <v>0</v>
      </c>
      <c r="C15" s="4">
        <f>'ورود اطلاعات'!W19</f>
        <v>0</v>
      </c>
    </row>
    <row r="16" spans="1:7" ht="22.5" customHeight="1">
      <c r="A16" s="3">
        <v>2</v>
      </c>
      <c r="B16" s="2">
        <f>'ورود اطلاعات'!B7</f>
        <v>0</v>
      </c>
      <c r="C16" s="4">
        <f>'ورود اطلاعات'!W7</f>
        <v>0</v>
      </c>
    </row>
    <row r="17" spans="1:8" ht="22.5" customHeight="1">
      <c r="A17" s="3">
        <v>9</v>
      </c>
      <c r="B17" s="2">
        <f>'ورود اطلاعات'!B14</f>
        <v>0</v>
      </c>
      <c r="C17" s="4">
        <f>'ورود اطلاعات'!W14</f>
        <v>0</v>
      </c>
      <c r="E17" s="71"/>
      <c r="F17" s="71"/>
      <c r="G17" s="71"/>
    </row>
    <row r="18" spans="1:8" ht="22.5" customHeight="1">
      <c r="A18" s="35">
        <v>17</v>
      </c>
      <c r="B18" s="36">
        <f>'ورود اطلاعات'!B22</f>
        <v>0</v>
      </c>
      <c r="C18" s="47">
        <f>'ورود اطلاعات'!W22</f>
        <v>0</v>
      </c>
    </row>
    <row r="19" spans="1:8" ht="22.5" hidden="1" customHeight="1">
      <c r="A19" s="3">
        <v>1</v>
      </c>
      <c r="B19" s="2">
        <f>'ورود اطلاعات'!B6</f>
        <v>0</v>
      </c>
      <c r="C19" s="4">
        <f>'ورود اطلاعات'!W6</f>
        <v>0</v>
      </c>
    </row>
    <row r="20" spans="1:8" ht="22.5" hidden="1" customHeight="1">
      <c r="A20" s="35">
        <v>33</v>
      </c>
      <c r="B20" s="36">
        <f>'ورود اطلاعات'!B38</f>
        <v>0</v>
      </c>
      <c r="C20" s="47">
        <f>'ورود اطلاعات'!W38</f>
        <v>0</v>
      </c>
    </row>
    <row r="21" spans="1:8" ht="22.5" customHeight="1">
      <c r="A21" s="3">
        <v>6</v>
      </c>
      <c r="B21" s="2">
        <f>'ورود اطلاعات'!B11</f>
        <v>0</v>
      </c>
      <c r="C21" s="4">
        <f>'ورود اطلاعات'!W11</f>
        <v>0</v>
      </c>
      <c r="E21" s="73"/>
      <c r="F21" s="73"/>
      <c r="G21" s="73"/>
    </row>
    <row r="22" spans="1:8" ht="22.5" hidden="1" customHeight="1">
      <c r="A22" s="3">
        <v>21</v>
      </c>
      <c r="B22" s="2">
        <f>'ورود اطلاعات'!B26</f>
        <v>0</v>
      </c>
      <c r="C22" s="4">
        <f>'ورود اطلاعات'!W26</f>
        <v>0</v>
      </c>
      <c r="E22" s="71"/>
      <c r="F22" s="71"/>
      <c r="G22" s="71"/>
    </row>
    <row r="23" spans="1:8" ht="22.5" hidden="1" customHeight="1">
      <c r="A23" s="3">
        <v>22</v>
      </c>
      <c r="B23" s="2">
        <f>'ورود اطلاعات'!B27</f>
        <v>0</v>
      </c>
      <c r="C23" s="4">
        <f>'ورود اطلاعات'!W27</f>
        <v>0</v>
      </c>
      <c r="E23" s="71"/>
      <c r="F23" s="71"/>
      <c r="G23" s="71"/>
    </row>
    <row r="24" spans="1:8" ht="22.5" hidden="1" customHeight="1">
      <c r="A24" s="3">
        <v>2</v>
      </c>
      <c r="B24" s="2">
        <f>'ورود اطلاعات'!B12</f>
        <v>0</v>
      </c>
      <c r="C24" s="4">
        <f>'ورود اطلاعات'!W12</f>
        <v>0</v>
      </c>
      <c r="E24" s="71"/>
      <c r="F24" s="71"/>
      <c r="G24" s="71"/>
      <c r="H24" s="71"/>
    </row>
    <row r="25" spans="1:8" ht="22.5" hidden="1" customHeight="1">
      <c r="A25" s="35">
        <v>25</v>
      </c>
      <c r="B25" s="36">
        <f>'ورود اطلاعات'!B30</f>
        <v>0</v>
      </c>
      <c r="C25" s="47">
        <f>'ورود اطلاعات'!W30</f>
        <v>0</v>
      </c>
      <c r="E25" s="71"/>
      <c r="F25" s="71"/>
      <c r="G25" s="71"/>
      <c r="H25" s="71"/>
    </row>
    <row r="26" spans="1:8" ht="22.5" customHeight="1">
      <c r="A26" s="3">
        <v>15</v>
      </c>
      <c r="B26" s="2">
        <f>'ورود اطلاعات'!B20</f>
        <v>0</v>
      </c>
      <c r="C26" s="4">
        <f>'ورود اطلاعات'!W20</f>
        <v>0</v>
      </c>
      <c r="E26" s="71"/>
      <c r="F26" s="71"/>
      <c r="G26" s="71"/>
      <c r="H26" s="71"/>
    </row>
    <row r="27" spans="1:8" ht="22.5" hidden="1" customHeight="1">
      <c r="A27" s="3">
        <v>29</v>
      </c>
      <c r="B27" s="2">
        <f>'ورود اطلاعات'!B34</f>
        <v>0</v>
      </c>
      <c r="C27" s="4">
        <f>'ورود اطلاعات'!W34</f>
        <v>0</v>
      </c>
      <c r="E27" s="71"/>
      <c r="F27" s="71"/>
      <c r="G27" s="71"/>
      <c r="H27" s="71"/>
    </row>
    <row r="28" spans="1:8" ht="22.5" hidden="1" customHeight="1">
      <c r="A28" s="35">
        <v>27</v>
      </c>
      <c r="B28" s="36">
        <f>'ورود اطلاعات'!B32</f>
        <v>0</v>
      </c>
      <c r="C28" s="47">
        <f>'ورود اطلاعات'!W32</f>
        <v>0</v>
      </c>
      <c r="E28" s="71"/>
      <c r="F28" s="71"/>
      <c r="G28" s="71"/>
      <c r="H28" s="71"/>
    </row>
    <row r="29" spans="1:8" ht="22.5" hidden="1" customHeight="1">
      <c r="A29" s="35">
        <v>12</v>
      </c>
      <c r="B29" s="36">
        <f>'ورود اطلاعات'!B17</f>
        <v>0</v>
      </c>
      <c r="C29" s="47">
        <f>'ورود اطلاعات'!W17</f>
        <v>0</v>
      </c>
      <c r="E29" s="71"/>
      <c r="F29" s="71"/>
      <c r="G29" s="71"/>
      <c r="H29" s="71"/>
    </row>
    <row r="30" spans="1:8" ht="22.5" hidden="1" customHeight="1">
      <c r="A30" s="35">
        <v>19</v>
      </c>
      <c r="B30" s="36">
        <f>'ورود اطلاعات'!B24</f>
        <v>0</v>
      </c>
      <c r="C30" s="47">
        <f>'ورود اطلاعات'!W24</f>
        <v>0</v>
      </c>
      <c r="E30" s="71"/>
      <c r="F30" s="71"/>
      <c r="G30" s="71"/>
      <c r="H30" s="71"/>
    </row>
    <row r="31" spans="1:8" ht="22.5" hidden="1" customHeight="1">
      <c r="A31" s="3">
        <v>20</v>
      </c>
      <c r="B31" s="2">
        <f>'ورود اطلاعات'!B25</f>
        <v>0</v>
      </c>
      <c r="C31" s="4">
        <f>'ورود اطلاعات'!W25</f>
        <v>0</v>
      </c>
      <c r="E31" s="71"/>
      <c r="F31" s="71"/>
      <c r="G31" s="71"/>
      <c r="H31" s="71"/>
    </row>
    <row r="32" spans="1:8" ht="22.5" hidden="1" customHeight="1">
      <c r="A32" s="3">
        <v>24</v>
      </c>
      <c r="B32" s="2">
        <f>'ورود اطلاعات'!B29</f>
        <v>0</v>
      </c>
      <c r="C32" s="4">
        <f>'ورود اطلاعات'!W29</f>
        <v>0</v>
      </c>
      <c r="E32" s="71"/>
      <c r="F32" s="71"/>
      <c r="G32" s="71"/>
      <c r="H32" s="71"/>
    </row>
    <row r="33" spans="1:8" ht="22.5" hidden="1" customHeight="1">
      <c r="A33" s="3">
        <v>32</v>
      </c>
      <c r="B33" s="2">
        <f>'ورود اطلاعات'!B37</f>
        <v>0</v>
      </c>
      <c r="C33" s="4">
        <f>'ورود اطلاعات'!W37</f>
        <v>0</v>
      </c>
      <c r="E33" s="71"/>
      <c r="F33" s="71"/>
      <c r="G33" s="71"/>
      <c r="H33" s="71"/>
    </row>
    <row r="34" spans="1:8" ht="22.5" hidden="1" customHeight="1">
      <c r="A34" s="3">
        <v>31</v>
      </c>
      <c r="B34" s="2">
        <f>'ورود اطلاعات'!B36</f>
        <v>0</v>
      </c>
      <c r="C34" s="4">
        <f>'ورود اطلاعات'!W36</f>
        <v>0</v>
      </c>
      <c r="E34" s="71"/>
      <c r="F34" s="71"/>
      <c r="G34" s="71"/>
      <c r="H34" s="71"/>
    </row>
    <row r="35" spans="1:8" ht="22.5" hidden="1">
      <c r="A35" s="3">
        <v>30</v>
      </c>
      <c r="B35" s="2">
        <f>'ورود اطلاعات'!B35</f>
        <v>0</v>
      </c>
      <c r="C35" s="4">
        <f>'ورود اطلاعات'!W35</f>
        <v>0</v>
      </c>
      <c r="E35" s="71"/>
      <c r="F35" s="71"/>
      <c r="G35" s="71"/>
      <c r="H35" s="71"/>
    </row>
    <row r="36" spans="1:8" ht="22.5" hidden="1">
      <c r="A36" s="35">
        <v>35</v>
      </c>
      <c r="B36" s="2">
        <f>'ورود اطلاعات'!B40</f>
        <v>0</v>
      </c>
      <c r="C36" s="4">
        <f>'ورود اطلاعات'!W40</f>
        <v>0</v>
      </c>
      <c r="E36" s="71"/>
      <c r="F36" s="71"/>
      <c r="G36" s="71"/>
      <c r="H36" s="71"/>
    </row>
    <row r="37" spans="1:8" ht="22.5" hidden="1">
      <c r="A37" s="3">
        <v>36</v>
      </c>
      <c r="B37" s="2">
        <f>'ورود اطلاعات'!B41</f>
        <v>0</v>
      </c>
      <c r="C37" s="4">
        <f>'ورود اطلاعات'!W41</f>
        <v>0</v>
      </c>
    </row>
    <row r="38" spans="1:8" ht="22.5">
      <c r="A38" s="35">
        <v>8</v>
      </c>
      <c r="B38" s="36">
        <f>'ورود اطلاعات'!B13</f>
        <v>0</v>
      </c>
      <c r="C38" s="47">
        <f>'ورود اطلاعات'!W13</f>
        <v>0</v>
      </c>
    </row>
    <row r="39" spans="1:8" ht="22.5" hidden="1">
      <c r="A39" s="3">
        <v>38</v>
      </c>
      <c r="B39" s="2">
        <f>'ورود اطلاعات'!B43</f>
        <v>0</v>
      </c>
      <c r="C39" s="4">
        <f>'ورود اطلاعات'!W43</f>
        <v>0</v>
      </c>
    </row>
    <row r="40" spans="1:8" ht="22.5" hidden="1">
      <c r="A40" s="35">
        <v>39</v>
      </c>
      <c r="B40" s="2">
        <f>'ورود اطلاعات'!B44</f>
        <v>0</v>
      </c>
      <c r="C40" s="4">
        <f>'ورود اطلاعات'!W44</f>
        <v>0</v>
      </c>
    </row>
    <row r="41" spans="1:8" ht="22.5" hidden="1">
      <c r="A41" s="3">
        <v>40</v>
      </c>
      <c r="B41" s="2">
        <f>'ورود اطلاعات'!B45</f>
        <v>0</v>
      </c>
      <c r="C41" s="4">
        <f>'ورود اطلاعات'!W45</f>
        <v>0</v>
      </c>
    </row>
  </sheetData>
  <autoFilter ref="A1:C41">
    <filterColumn colId="2">
      <colorFilter dxfId="1"/>
    </filterColumn>
    <sortState ref="A3:C38">
      <sortCondition descending="1" ref="C1:C41"/>
    </sortState>
  </autoFilter>
  <mergeCells count="1">
    <mergeCell ref="E1:G5"/>
  </mergeCells>
  <conditionalFormatting sqref="C2:C41">
    <cfRule type="top10" dxfId="0" priority="1" rank="10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>
    <tabColor rgb="FF00B050"/>
  </sheetPr>
  <dimension ref="A1"/>
  <sheetViews>
    <sheetView rightToLeft="1" zoomScale="70" zoomScaleNormal="70" workbookViewId="0">
      <selection activeCell="T61" sqref="T61"/>
    </sheetView>
  </sheetViews>
  <sheetFormatPr defaultColWidth="9.140625" defaultRowHeight="15"/>
  <cols>
    <col min="1" max="16384" width="9.140625" style="8"/>
  </cols>
  <sheetData/>
  <sheetProtection password="CDEE" sheet="1" objects="1" scenarios="1"/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6">
    <tabColor rgb="FF00FFFF"/>
  </sheetPr>
  <dimension ref="B2:C3"/>
  <sheetViews>
    <sheetView rightToLeft="1" workbookViewId="0">
      <selection activeCell="C3" sqref="C3"/>
    </sheetView>
  </sheetViews>
  <sheetFormatPr defaultColWidth="9.140625" defaultRowHeight="15"/>
  <cols>
    <col min="1" max="1" width="4.42578125" style="8" customWidth="1"/>
    <col min="2" max="2" width="16.5703125" style="8" customWidth="1"/>
    <col min="3" max="3" width="15" style="8" customWidth="1"/>
    <col min="4" max="16384" width="9.140625" style="8"/>
  </cols>
  <sheetData>
    <row r="2" spans="2:3" ht="32.25">
      <c r="B2" s="48" t="s">
        <v>62</v>
      </c>
      <c r="C2" s="49" t="e">
        <f>آماری!G5</f>
        <v>#DIV/0!</v>
      </c>
    </row>
    <row r="3" spans="2:3" ht="32.25">
      <c r="B3" s="48" t="s">
        <v>49</v>
      </c>
      <c r="C3" s="49" t="e">
        <f>آماری!G6</f>
        <v>#DIV/0!</v>
      </c>
    </row>
  </sheetData>
  <sheetProtection password="CDEE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7">
    <tabColor theme="7" tint="0.39997558519241921"/>
  </sheetPr>
  <dimension ref="A1:B5"/>
  <sheetViews>
    <sheetView rightToLeft="1" workbookViewId="0"/>
  </sheetViews>
  <sheetFormatPr defaultColWidth="9.140625" defaultRowHeight="15"/>
  <cols>
    <col min="1" max="1" width="23.85546875" style="8" customWidth="1"/>
    <col min="2" max="2" width="10.42578125" style="8" bestFit="1" customWidth="1"/>
    <col min="3" max="16384" width="9.140625" style="8"/>
  </cols>
  <sheetData>
    <row r="1" spans="1:2" ht="32.25">
      <c r="A1" s="50" t="s">
        <v>54</v>
      </c>
      <c r="B1" s="82" t="e">
        <f>آماری!G7</f>
        <v>#DIV/0!</v>
      </c>
    </row>
    <row r="2" spans="1:2" ht="32.25">
      <c r="A2" s="50" t="s">
        <v>53</v>
      </c>
      <c r="B2" s="82" t="e">
        <f>آماری!G8</f>
        <v>#DIV/0!</v>
      </c>
    </row>
    <row r="3" spans="1:2" ht="32.25">
      <c r="A3" s="50" t="s">
        <v>52</v>
      </c>
      <c r="B3" s="82" t="e">
        <f>آماری!G9</f>
        <v>#DIV/0!</v>
      </c>
    </row>
    <row r="4" spans="1:2" ht="32.25">
      <c r="A4" s="50" t="s">
        <v>50</v>
      </c>
      <c r="B4" s="82" t="e">
        <f>آماری!G10</f>
        <v>#DIV/0!</v>
      </c>
    </row>
    <row r="5" spans="1:2" ht="32.25">
      <c r="A5" s="50" t="s">
        <v>51</v>
      </c>
      <c r="B5" s="82" t="e">
        <f>آماری!G11</f>
        <v>#DIV/0!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 filterMode="1">
    <tabColor rgb="FF7030A0"/>
  </sheetPr>
  <dimension ref="A1:AN28"/>
  <sheetViews>
    <sheetView rightToLeft="1" zoomScale="75" zoomScaleNormal="75" workbookViewId="0">
      <selection activeCell="AI24" sqref="AI24"/>
    </sheetView>
  </sheetViews>
  <sheetFormatPr defaultColWidth="9.140625" defaultRowHeight="15"/>
  <cols>
    <col min="1" max="1" width="4.140625" style="8" customWidth="1"/>
    <col min="2" max="2" width="5.5703125" style="8" customWidth="1"/>
    <col min="3" max="3" width="31.28515625" style="8" customWidth="1"/>
    <col min="4" max="14" width="4.42578125" style="8" customWidth="1"/>
    <col min="15" max="15" width="5.140625" style="8" customWidth="1"/>
    <col min="16" max="16" width="4.42578125" style="8" customWidth="1"/>
    <col min="17" max="17" width="5" style="8" customWidth="1"/>
    <col min="18" max="18" width="4.42578125" style="8" customWidth="1"/>
    <col min="19" max="19" width="2" style="8" customWidth="1"/>
    <col min="20" max="30" width="4.5703125" style="30" customWidth="1"/>
    <col min="31" max="31" width="5.140625" style="30" customWidth="1"/>
    <col min="32" max="32" width="4.5703125" style="30" customWidth="1"/>
    <col min="33" max="33" width="4.7109375" style="30" customWidth="1"/>
    <col min="34" max="34" width="4.5703125" style="30" customWidth="1"/>
    <col min="35" max="35" width="4.7109375" style="8" customWidth="1"/>
    <col min="36" max="36" width="4.85546875" style="8" customWidth="1"/>
    <col min="37" max="37" width="7.7109375" style="8" customWidth="1"/>
    <col min="38" max="38" width="9.140625" style="8"/>
    <col min="39" max="39" width="8.140625" style="8" customWidth="1"/>
    <col min="40" max="40" width="7" style="8" customWidth="1"/>
    <col min="41" max="41" width="8.140625" style="8" customWidth="1"/>
    <col min="42" max="16384" width="9.140625" style="8"/>
  </cols>
  <sheetData>
    <row r="1" spans="1:40" ht="29.25" customHeight="1" thickTop="1">
      <c r="A1" s="133" t="s">
        <v>0</v>
      </c>
      <c r="B1" s="141" t="s">
        <v>47</v>
      </c>
      <c r="C1" s="135" t="s">
        <v>5</v>
      </c>
      <c r="D1" s="137" t="s">
        <v>57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139" t="s">
        <v>56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/>
    </row>
    <row r="2" spans="1:40" ht="18.75" customHeight="1">
      <c r="A2" s="134"/>
      <c r="B2" s="142"/>
      <c r="C2" s="136"/>
      <c r="D2" s="9">
        <v>0</v>
      </c>
      <c r="E2" s="10">
        <v>0.25</v>
      </c>
      <c r="F2" s="10">
        <v>0.5</v>
      </c>
      <c r="G2" s="10">
        <v>0.75</v>
      </c>
      <c r="H2" s="10">
        <v>1</v>
      </c>
      <c r="I2" s="10">
        <v>1.25</v>
      </c>
      <c r="J2" s="10">
        <v>1.5</v>
      </c>
      <c r="K2" s="10">
        <v>1.75</v>
      </c>
      <c r="L2" s="10">
        <v>2</v>
      </c>
      <c r="M2" s="10">
        <v>2.25</v>
      </c>
      <c r="N2" s="10">
        <v>2.5</v>
      </c>
      <c r="O2" s="10">
        <v>2.75</v>
      </c>
      <c r="P2" s="10">
        <v>3</v>
      </c>
      <c r="Q2" s="10">
        <v>3.25</v>
      </c>
      <c r="R2" s="11">
        <v>3.5</v>
      </c>
      <c r="S2" s="12"/>
      <c r="T2" s="9">
        <v>0</v>
      </c>
      <c r="U2" s="10">
        <v>0.25</v>
      </c>
      <c r="V2" s="10">
        <v>0.5</v>
      </c>
      <c r="W2" s="10">
        <v>0.75</v>
      </c>
      <c r="X2" s="10">
        <v>1</v>
      </c>
      <c r="Y2" s="10">
        <v>1.25</v>
      </c>
      <c r="Z2" s="10">
        <v>1.5</v>
      </c>
      <c r="AA2" s="10">
        <v>1.75</v>
      </c>
      <c r="AB2" s="10">
        <v>2</v>
      </c>
      <c r="AC2" s="10">
        <v>2.25</v>
      </c>
      <c r="AD2" s="10">
        <v>2.5</v>
      </c>
      <c r="AE2" s="10">
        <v>2.75</v>
      </c>
      <c r="AF2" s="10">
        <v>3</v>
      </c>
      <c r="AG2" s="10">
        <v>3.25</v>
      </c>
      <c r="AH2" s="10">
        <v>3.5</v>
      </c>
      <c r="AI2" s="13" t="s">
        <v>1</v>
      </c>
      <c r="AJ2" s="13" t="s">
        <v>41</v>
      </c>
    </row>
    <row r="3" spans="1:40" ht="18.75">
      <c r="A3" s="14">
        <v>1</v>
      </c>
      <c r="B3" s="15">
        <f>'ورود اطلاعات'!C4</f>
        <v>0</v>
      </c>
      <c r="C3" s="16">
        <f>'ورود اطلاعات'!C1</f>
        <v>0</v>
      </c>
      <c r="D3" s="17">
        <f>COUNTIF('ورود اطلاعات'!C$6:C$45,"=0")</f>
        <v>0</v>
      </c>
      <c r="E3" s="17">
        <f>COUNTIF('ورود اطلاعات'!C$6:C$45,"=0.25")</f>
        <v>0</v>
      </c>
      <c r="F3" s="17">
        <f>COUNTIF('ورود اطلاعات'!C$6:C$45,"=0.5")</f>
        <v>0</v>
      </c>
      <c r="G3" s="17">
        <f>COUNTIF('ورود اطلاعات'!C$6:C$45,"=0.75")</f>
        <v>0</v>
      </c>
      <c r="H3" s="17">
        <f>COUNTIF('ورود اطلاعات'!C$6:C$45,"=1")</f>
        <v>0</v>
      </c>
      <c r="I3" s="17">
        <f>COUNTIF('ورود اطلاعات'!C$6:C$45,"=1.25")</f>
        <v>0</v>
      </c>
      <c r="J3" s="17">
        <f>COUNTIF('ورود اطلاعات'!C$6:C$45,"=1.5")</f>
        <v>0</v>
      </c>
      <c r="K3" s="17">
        <f>COUNTIF('ورود اطلاعات'!C$6:C$45,"=1.75")</f>
        <v>0</v>
      </c>
      <c r="L3" s="17">
        <f>COUNTIF('ورود اطلاعات'!C$6:C$45,"=2")</f>
        <v>0</v>
      </c>
      <c r="M3" s="17">
        <f>COUNTIF('ورود اطلاعات'!C$6:C$45,"=2.25")</f>
        <v>0</v>
      </c>
      <c r="N3" s="17">
        <f>COUNTIF('ورود اطلاعات'!C$6:C$45,"=2.5")</f>
        <v>0</v>
      </c>
      <c r="O3" s="17">
        <f>COUNTIF('ورود اطلاعات'!C$6:C$45,"=2.75")</f>
        <v>0</v>
      </c>
      <c r="P3" s="17">
        <f>COUNTIF('ورود اطلاعات'!C$6:C$45,"=3")</f>
        <v>0</v>
      </c>
      <c r="Q3" s="17">
        <f>COUNTIF('ورود اطلاعات'!C$6:C$45,"=3.25")</f>
        <v>0</v>
      </c>
      <c r="R3" s="17">
        <f>COUNTIF('ورود اطلاعات'!C$6:C$45,"=3.5")</f>
        <v>0</v>
      </c>
      <c r="S3" s="18"/>
      <c r="T3" s="19" t="e">
        <f>D3*100/'ورود اطلاعات'!$Z$4</f>
        <v>#DIV/0!</v>
      </c>
      <c r="U3" s="19" t="e">
        <f>E3*100/'ورود اطلاعات'!$Z$4</f>
        <v>#DIV/0!</v>
      </c>
      <c r="V3" s="19" t="e">
        <f>F3*100/'ورود اطلاعات'!$Z$4</f>
        <v>#DIV/0!</v>
      </c>
      <c r="W3" s="19" t="e">
        <f>G3*100/'ورود اطلاعات'!$Z$4</f>
        <v>#DIV/0!</v>
      </c>
      <c r="X3" s="19" t="e">
        <f>H3*100/'ورود اطلاعات'!$Z$4</f>
        <v>#DIV/0!</v>
      </c>
      <c r="Y3" s="19" t="e">
        <f>I3*100/'ورود اطلاعات'!$Z$4</f>
        <v>#DIV/0!</v>
      </c>
      <c r="Z3" s="19" t="e">
        <f>J3*100/'ورود اطلاعات'!$Z$4</f>
        <v>#DIV/0!</v>
      </c>
      <c r="AA3" s="19" t="e">
        <f>K3*100/'ورود اطلاعات'!$Z$4</f>
        <v>#DIV/0!</v>
      </c>
      <c r="AB3" s="19" t="e">
        <f>L3*100/'ورود اطلاعات'!$Z$4</f>
        <v>#DIV/0!</v>
      </c>
      <c r="AC3" s="19" t="e">
        <f>M3*100/'ورود اطلاعات'!$Z$4</f>
        <v>#DIV/0!</v>
      </c>
      <c r="AD3" s="19" t="e">
        <f>N3*100/'ورود اطلاعات'!$Z$4</f>
        <v>#DIV/0!</v>
      </c>
      <c r="AE3" s="19" t="e">
        <f>O3*100/'ورود اطلاعات'!$Z$4</f>
        <v>#DIV/0!</v>
      </c>
      <c r="AF3" s="19" t="e">
        <f>P3*100/'ورود اطلاعات'!$Z$4</f>
        <v>#DIV/0!</v>
      </c>
      <c r="AG3" s="19" t="e">
        <f>Q3*100/'ورود اطلاعات'!$Z$4</f>
        <v>#DIV/0!</v>
      </c>
      <c r="AH3" s="19" t="e">
        <f>R3*100/'ورود اطلاعات'!$Z$4</f>
        <v>#DIV/0!</v>
      </c>
      <c r="AI3" s="20">
        <f t="shared" ref="AI3:AI24" si="0">SUM(D3:R3)</f>
        <v>0</v>
      </c>
      <c r="AJ3" s="21" t="e">
        <f>SUM(T3:AH3)</f>
        <v>#DIV/0!</v>
      </c>
      <c r="AK3" s="118" t="s">
        <v>68</v>
      </c>
      <c r="AL3" s="119"/>
      <c r="AM3" s="119"/>
      <c r="AN3" s="120"/>
    </row>
    <row r="4" spans="1:40" ht="18.75">
      <c r="A4" s="22">
        <v>2</v>
      </c>
      <c r="B4" s="23">
        <f>'ورود اطلاعات'!D4</f>
        <v>0</v>
      </c>
      <c r="C4" s="16">
        <f>'ورود اطلاعات'!D1</f>
        <v>0</v>
      </c>
      <c r="D4" s="24">
        <f>COUNTIF('ورود اطلاعات'!D$6:D$45,"=0")</f>
        <v>0</v>
      </c>
      <c r="E4" s="24">
        <f>COUNTIF('ورود اطلاعات'!D$6:D$45,"=0.25")</f>
        <v>0</v>
      </c>
      <c r="F4" s="24">
        <f>COUNTIF('ورود اطلاعات'!D$6:D$45,"=0.5")</f>
        <v>0</v>
      </c>
      <c r="G4" s="24">
        <f>COUNTIF('ورود اطلاعات'!D$6:D$45,"=0.75")</f>
        <v>0</v>
      </c>
      <c r="H4" s="24">
        <f>COUNTIF('ورود اطلاعات'!D$6:D$45,"=1")</f>
        <v>0</v>
      </c>
      <c r="I4" s="24">
        <f>COUNTIF('ورود اطلاعات'!D$6:D$45,"=1.25")</f>
        <v>0</v>
      </c>
      <c r="J4" s="24">
        <f>COUNTIF('ورود اطلاعات'!D$6:D$45,"=1.5")</f>
        <v>0</v>
      </c>
      <c r="K4" s="24">
        <f>COUNTIF('ورود اطلاعات'!D$6:D$45,"=1.75")</f>
        <v>0</v>
      </c>
      <c r="L4" s="24">
        <f>COUNTIF('ورود اطلاعات'!D$6:D$45,"=2")</f>
        <v>0</v>
      </c>
      <c r="M4" s="24">
        <f>COUNTIF('ورود اطلاعات'!D$6:D$45,"=2.25")</f>
        <v>0</v>
      </c>
      <c r="N4" s="24">
        <f>COUNTIF('ورود اطلاعات'!D$6:D$45,"=2.5")</f>
        <v>0</v>
      </c>
      <c r="O4" s="24">
        <f>COUNTIF('ورود اطلاعات'!D$6:D$45,"=2.75")</f>
        <v>0</v>
      </c>
      <c r="P4" s="24">
        <f>COUNTIF('ورود اطلاعات'!D$6:D$45,"=3")</f>
        <v>0</v>
      </c>
      <c r="Q4" s="24">
        <f>COUNTIF('ورود اطلاعات'!D$6:D$45,"=3.25")</f>
        <v>0</v>
      </c>
      <c r="R4" s="24">
        <f>COUNTIF('ورود اطلاعات'!D$6:D$45,"=3.5")</f>
        <v>0</v>
      </c>
      <c r="S4" s="25"/>
      <c r="T4" s="26" t="e">
        <f>D4*100/'ورود اطلاعات'!$Z$4</f>
        <v>#DIV/0!</v>
      </c>
      <c r="U4" s="26" t="e">
        <f>E4*100/'ورود اطلاعات'!$Z$4</f>
        <v>#DIV/0!</v>
      </c>
      <c r="V4" s="26" t="e">
        <f>F4*100/'ورود اطلاعات'!$Z$4</f>
        <v>#DIV/0!</v>
      </c>
      <c r="W4" s="26" t="e">
        <f>G4*100/'ورود اطلاعات'!$Z$4</f>
        <v>#DIV/0!</v>
      </c>
      <c r="X4" s="26" t="e">
        <f>H4*100/'ورود اطلاعات'!$Z$4</f>
        <v>#DIV/0!</v>
      </c>
      <c r="Y4" s="26" t="e">
        <f>I4*100/'ورود اطلاعات'!$Z$4</f>
        <v>#DIV/0!</v>
      </c>
      <c r="Z4" s="26" t="e">
        <f>J4*100/'ورود اطلاعات'!$Z$4</f>
        <v>#DIV/0!</v>
      </c>
      <c r="AA4" s="26" t="e">
        <f>K4*100/'ورود اطلاعات'!$Z$4</f>
        <v>#DIV/0!</v>
      </c>
      <c r="AB4" s="26" t="e">
        <f>L4*100/'ورود اطلاعات'!$Z$4</f>
        <v>#DIV/0!</v>
      </c>
      <c r="AC4" s="26" t="e">
        <f>M4*100/'ورود اطلاعات'!$Z$4</f>
        <v>#DIV/0!</v>
      </c>
      <c r="AD4" s="26" t="e">
        <f>N4*100/'ورود اطلاعات'!$Z$4</f>
        <v>#DIV/0!</v>
      </c>
      <c r="AE4" s="26" t="e">
        <f>O4*100/'ورود اطلاعات'!$Z$4</f>
        <v>#DIV/0!</v>
      </c>
      <c r="AF4" s="26" t="e">
        <f>P4*100/'ورود اطلاعات'!$Z$4</f>
        <v>#DIV/0!</v>
      </c>
      <c r="AG4" s="26" t="e">
        <f>Q4*100/'ورود اطلاعات'!$Z$4</f>
        <v>#DIV/0!</v>
      </c>
      <c r="AH4" s="26" t="e">
        <f>R4*100/'ورود اطلاعات'!$Z$4</f>
        <v>#DIV/0!</v>
      </c>
      <c r="AI4" s="20">
        <f t="shared" si="0"/>
        <v>0</v>
      </c>
      <c r="AJ4" s="21" t="e">
        <f>SUM(T4:AH4)</f>
        <v>#DIV/0!</v>
      </c>
      <c r="AK4" s="121"/>
      <c r="AL4" s="122"/>
      <c r="AM4" s="122"/>
      <c r="AN4" s="123"/>
    </row>
    <row r="5" spans="1:40" ht="18.75">
      <c r="A5" s="14">
        <v>3</v>
      </c>
      <c r="B5" s="27">
        <f>'ورود اطلاعات'!E4</f>
        <v>0</v>
      </c>
      <c r="C5" s="16">
        <f>'ورود اطلاعات'!E1</f>
        <v>0</v>
      </c>
      <c r="D5" s="17">
        <f>COUNTIF('ورود اطلاعات'!E$6:E$45,"=0")</f>
        <v>0</v>
      </c>
      <c r="E5" s="17">
        <f>COUNTIF('ورود اطلاعات'!E$6:E$45,"=0.25")</f>
        <v>0</v>
      </c>
      <c r="F5" s="17">
        <f>COUNTIF('ورود اطلاعات'!E$6:E$45,"=0.5")</f>
        <v>0</v>
      </c>
      <c r="G5" s="17">
        <f>COUNTIF('ورود اطلاعات'!E$6:E$45,"=0.75")</f>
        <v>0</v>
      </c>
      <c r="H5" s="17">
        <f>COUNTIF('ورود اطلاعات'!E$6:E$45,"=1")</f>
        <v>0</v>
      </c>
      <c r="I5" s="17">
        <f>COUNTIF('ورود اطلاعات'!E$6:E$45,"=1.25")</f>
        <v>0</v>
      </c>
      <c r="J5" s="17">
        <f>COUNTIF('ورود اطلاعات'!E$6:E$45,"=1.5")</f>
        <v>0</v>
      </c>
      <c r="K5" s="17">
        <f>COUNTIF('ورود اطلاعات'!E$6:E$45,"=1.75")</f>
        <v>0</v>
      </c>
      <c r="L5" s="17">
        <f>COUNTIF('ورود اطلاعات'!E$6:E$45,"=2")</f>
        <v>0</v>
      </c>
      <c r="M5" s="17">
        <f>COUNTIF('ورود اطلاعات'!E$6:E$45,"=2.25")</f>
        <v>0</v>
      </c>
      <c r="N5" s="17">
        <f>COUNTIF('ورود اطلاعات'!E$6:E$45,"=2.5")</f>
        <v>0</v>
      </c>
      <c r="O5" s="17">
        <f>COUNTIF('ورود اطلاعات'!E$6:E$45,"=2.75")</f>
        <v>0</v>
      </c>
      <c r="P5" s="17">
        <f>COUNTIF('ورود اطلاعات'!E$6:E$45,"=3")</f>
        <v>0</v>
      </c>
      <c r="Q5" s="17">
        <f>COUNTIF('ورود اطلاعات'!E$6:E$45,"=3.25")</f>
        <v>0</v>
      </c>
      <c r="R5" s="17">
        <f>COUNTIF('ورود اطلاعات'!E$6:E$45,"=3.5")</f>
        <v>0</v>
      </c>
      <c r="S5" s="18"/>
      <c r="T5" s="19" t="e">
        <f>D5*100/'ورود اطلاعات'!$Z$4</f>
        <v>#DIV/0!</v>
      </c>
      <c r="U5" s="19" t="e">
        <f>E5*100/'ورود اطلاعات'!$Z$4</f>
        <v>#DIV/0!</v>
      </c>
      <c r="V5" s="19" t="e">
        <f>F5*100/'ورود اطلاعات'!$Z$4</f>
        <v>#DIV/0!</v>
      </c>
      <c r="W5" s="19" t="e">
        <f>G5*100/'ورود اطلاعات'!$Z$4</f>
        <v>#DIV/0!</v>
      </c>
      <c r="X5" s="19" t="e">
        <f>H5*100/'ورود اطلاعات'!$Z$4</f>
        <v>#DIV/0!</v>
      </c>
      <c r="Y5" s="19" t="e">
        <f>I5*100/'ورود اطلاعات'!$Z$4</f>
        <v>#DIV/0!</v>
      </c>
      <c r="Z5" s="19" t="e">
        <f>J5*100/'ورود اطلاعات'!$Z$4</f>
        <v>#DIV/0!</v>
      </c>
      <c r="AA5" s="19" t="e">
        <f>K5*100/'ورود اطلاعات'!$Z$4</f>
        <v>#DIV/0!</v>
      </c>
      <c r="AB5" s="19" t="e">
        <f>L5*100/'ورود اطلاعات'!$Z$4</f>
        <v>#DIV/0!</v>
      </c>
      <c r="AC5" s="19" t="e">
        <f>M5*100/'ورود اطلاعات'!$Z$4</f>
        <v>#DIV/0!</v>
      </c>
      <c r="AD5" s="19" t="e">
        <f>N5*100/'ورود اطلاعات'!$Z$4</f>
        <v>#DIV/0!</v>
      </c>
      <c r="AE5" s="19" t="e">
        <f>O5*100/'ورود اطلاعات'!$Z$4</f>
        <v>#DIV/0!</v>
      </c>
      <c r="AF5" s="19" t="e">
        <f>P5*100/'ورود اطلاعات'!$Z$4</f>
        <v>#DIV/0!</v>
      </c>
      <c r="AG5" s="19" t="e">
        <f>Q5*100/'ورود اطلاعات'!$Z$4</f>
        <v>#DIV/0!</v>
      </c>
      <c r="AH5" s="19" t="e">
        <f>R5*100/'ورود اطلاعات'!$Z$4</f>
        <v>#DIV/0!</v>
      </c>
      <c r="AI5" s="20">
        <f t="shared" si="0"/>
        <v>0</v>
      </c>
      <c r="AJ5" s="21" t="e">
        <f t="shared" ref="AJ5:AJ22" si="1">SUM(T5:AH5)</f>
        <v>#DIV/0!</v>
      </c>
      <c r="AK5" s="124"/>
      <c r="AL5" s="125"/>
      <c r="AM5" s="125"/>
      <c r="AN5" s="126"/>
    </row>
    <row r="6" spans="1:40" ht="18.75">
      <c r="A6" s="14">
        <v>4</v>
      </c>
      <c r="B6" s="23">
        <f>'ورود اطلاعات'!F4</f>
        <v>0</v>
      </c>
      <c r="C6" s="16">
        <f>'ورود اطلاعات'!F1</f>
        <v>0</v>
      </c>
      <c r="D6" s="24">
        <f>COUNTIF('ورود اطلاعات'!F$6:F$45,"=0")</f>
        <v>0</v>
      </c>
      <c r="E6" s="24">
        <f>COUNTIF('ورود اطلاعات'!F$6:F$45,"=0.25")</f>
        <v>0</v>
      </c>
      <c r="F6" s="24">
        <f>COUNTIF('ورود اطلاعات'!F$6:F$45,"=0.5")</f>
        <v>0</v>
      </c>
      <c r="G6" s="24">
        <f>COUNTIF('ورود اطلاعات'!F$6:F$45,"=0.75")</f>
        <v>0</v>
      </c>
      <c r="H6" s="24">
        <f>COUNTIF('ورود اطلاعات'!F$6:F$45,"=1")</f>
        <v>0</v>
      </c>
      <c r="I6" s="24">
        <f>COUNTIF('ورود اطلاعات'!F$6:F$45,"=1.25")</f>
        <v>0</v>
      </c>
      <c r="J6" s="24">
        <f>COUNTIF('ورود اطلاعات'!F$6:F$45,"=1.5")</f>
        <v>0</v>
      </c>
      <c r="K6" s="24">
        <f>COUNTIF('ورود اطلاعات'!F$6:F$45,"=1.75")</f>
        <v>0</v>
      </c>
      <c r="L6" s="24">
        <f>COUNTIF('ورود اطلاعات'!F$6:F$45,"=2")</f>
        <v>0</v>
      </c>
      <c r="M6" s="24">
        <f>COUNTIF('ورود اطلاعات'!F$6:F$45,"=2.25")</f>
        <v>0</v>
      </c>
      <c r="N6" s="24">
        <f>COUNTIF('ورود اطلاعات'!F$6:F$45,"=2.5")</f>
        <v>0</v>
      </c>
      <c r="O6" s="24">
        <f>COUNTIF('ورود اطلاعات'!F$6:F$45,"=2.75")</f>
        <v>0</v>
      </c>
      <c r="P6" s="24">
        <f>COUNTIF('ورود اطلاعات'!F$6:F$45,"=3")</f>
        <v>0</v>
      </c>
      <c r="Q6" s="24">
        <f>COUNTIF('ورود اطلاعات'!F$6:F$45,"=3.25")</f>
        <v>0</v>
      </c>
      <c r="R6" s="24">
        <f>COUNTIF('ورود اطلاعات'!F$6:F$45,"=3.5")</f>
        <v>0</v>
      </c>
      <c r="S6" s="25"/>
      <c r="T6" s="26" t="e">
        <f>D6*100/'ورود اطلاعات'!$Z$4</f>
        <v>#DIV/0!</v>
      </c>
      <c r="U6" s="26" t="e">
        <f>E6*100/'ورود اطلاعات'!$Z$4</f>
        <v>#DIV/0!</v>
      </c>
      <c r="V6" s="26" t="e">
        <f>F6*100/'ورود اطلاعات'!$Z$4</f>
        <v>#DIV/0!</v>
      </c>
      <c r="W6" s="26" t="e">
        <f>G6*100/'ورود اطلاعات'!$Z$4</f>
        <v>#DIV/0!</v>
      </c>
      <c r="X6" s="26" t="e">
        <f>H6*100/'ورود اطلاعات'!$Z$4</f>
        <v>#DIV/0!</v>
      </c>
      <c r="Y6" s="26" t="e">
        <f>I6*100/'ورود اطلاعات'!$Z$4</f>
        <v>#DIV/0!</v>
      </c>
      <c r="Z6" s="26" t="e">
        <f>J6*100/'ورود اطلاعات'!$Z$4</f>
        <v>#DIV/0!</v>
      </c>
      <c r="AA6" s="26" t="e">
        <f>K6*100/'ورود اطلاعات'!$Z$4</f>
        <v>#DIV/0!</v>
      </c>
      <c r="AB6" s="26" t="e">
        <f>L6*100/'ورود اطلاعات'!$Z$4</f>
        <v>#DIV/0!</v>
      </c>
      <c r="AC6" s="26" t="e">
        <f>M6*100/'ورود اطلاعات'!$Z$4</f>
        <v>#DIV/0!</v>
      </c>
      <c r="AD6" s="26" t="e">
        <f>N6*100/'ورود اطلاعات'!$Z$4</f>
        <v>#DIV/0!</v>
      </c>
      <c r="AE6" s="26" t="e">
        <f>O6*100/'ورود اطلاعات'!$Z$4</f>
        <v>#DIV/0!</v>
      </c>
      <c r="AF6" s="26" t="e">
        <f>P6*100/'ورود اطلاعات'!$Z$4</f>
        <v>#DIV/0!</v>
      </c>
      <c r="AG6" s="26" t="e">
        <f>Q6*100/'ورود اطلاعات'!$Z$4</f>
        <v>#DIV/0!</v>
      </c>
      <c r="AH6" s="26" t="e">
        <f>R6*100/'ورود اطلاعات'!$Z$4</f>
        <v>#DIV/0!</v>
      </c>
      <c r="AI6" s="20">
        <f t="shared" si="0"/>
        <v>0</v>
      </c>
      <c r="AJ6" s="21" t="e">
        <f t="shared" si="1"/>
        <v>#DIV/0!</v>
      </c>
    </row>
    <row r="7" spans="1:40" ht="18.75">
      <c r="A7" s="14">
        <v>5</v>
      </c>
      <c r="B7" s="27">
        <f>'ورود اطلاعات'!G4</f>
        <v>0</v>
      </c>
      <c r="C7" s="16">
        <f>'ورود اطلاعات'!G1</f>
        <v>0</v>
      </c>
      <c r="D7" s="17">
        <f>COUNTIF('ورود اطلاعات'!G$6:G$45,"=0")</f>
        <v>0</v>
      </c>
      <c r="E7" s="17">
        <f>COUNTIF('ورود اطلاعات'!G$6:G$45,"=0.25")</f>
        <v>0</v>
      </c>
      <c r="F7" s="17">
        <f>COUNTIF('ورود اطلاعات'!G$6:G$45,"=0.5")</f>
        <v>0</v>
      </c>
      <c r="G7" s="17">
        <f>COUNTIF('ورود اطلاعات'!G$6:G$45,"=0.75")</f>
        <v>0</v>
      </c>
      <c r="H7" s="17">
        <f>COUNTIF('ورود اطلاعات'!G$6:G$45,"=1")</f>
        <v>0</v>
      </c>
      <c r="I7" s="17">
        <f>COUNTIF('ورود اطلاعات'!G$6:G$45,"=1.25")</f>
        <v>0</v>
      </c>
      <c r="J7" s="17">
        <f>COUNTIF('ورود اطلاعات'!G$6:G$45,"=1.5")</f>
        <v>0</v>
      </c>
      <c r="K7" s="17">
        <f>COUNTIF('ورود اطلاعات'!G$6:G$45,"=1.75")</f>
        <v>0</v>
      </c>
      <c r="L7" s="17">
        <f>COUNTIF('ورود اطلاعات'!G$6:G$45,"=2")</f>
        <v>0</v>
      </c>
      <c r="M7" s="17">
        <f>COUNTIF('ورود اطلاعات'!G$6:G$45,"=2.25")</f>
        <v>0</v>
      </c>
      <c r="N7" s="17">
        <f>COUNTIF('ورود اطلاعات'!G$6:G$45,"=2.5")</f>
        <v>0</v>
      </c>
      <c r="O7" s="17">
        <f>COUNTIF('ورود اطلاعات'!G$6:G$45,"=2.75")</f>
        <v>0</v>
      </c>
      <c r="P7" s="17">
        <f>COUNTIF('ورود اطلاعات'!G$6:G$45,"=3")</f>
        <v>0</v>
      </c>
      <c r="Q7" s="17">
        <f>COUNTIF('ورود اطلاعات'!G$6:G$45,"=3.25")</f>
        <v>0</v>
      </c>
      <c r="R7" s="17">
        <f>COUNTIF('ورود اطلاعات'!G$6:G$45,"=3.5")</f>
        <v>0</v>
      </c>
      <c r="S7" s="18"/>
      <c r="T7" s="19" t="e">
        <f>D7*100/'ورود اطلاعات'!$Z$4</f>
        <v>#DIV/0!</v>
      </c>
      <c r="U7" s="19" t="e">
        <f>E7*100/'ورود اطلاعات'!$Z$4</f>
        <v>#DIV/0!</v>
      </c>
      <c r="V7" s="19" t="e">
        <f>F7*100/'ورود اطلاعات'!$Z$4</f>
        <v>#DIV/0!</v>
      </c>
      <c r="W7" s="19" t="e">
        <f>G7*100/'ورود اطلاعات'!$Z$4</f>
        <v>#DIV/0!</v>
      </c>
      <c r="X7" s="19" t="e">
        <f>H7*100/'ورود اطلاعات'!$Z$4</f>
        <v>#DIV/0!</v>
      </c>
      <c r="Y7" s="19" t="e">
        <f>I7*100/'ورود اطلاعات'!$Z$4</f>
        <v>#DIV/0!</v>
      </c>
      <c r="Z7" s="19" t="e">
        <f>J7*100/'ورود اطلاعات'!$Z$4</f>
        <v>#DIV/0!</v>
      </c>
      <c r="AA7" s="19" t="e">
        <f>K7*100/'ورود اطلاعات'!$Z$4</f>
        <v>#DIV/0!</v>
      </c>
      <c r="AB7" s="19" t="e">
        <f>L7*100/'ورود اطلاعات'!$Z$4</f>
        <v>#DIV/0!</v>
      </c>
      <c r="AC7" s="19" t="e">
        <f>M7*100/'ورود اطلاعات'!$Z$4</f>
        <v>#DIV/0!</v>
      </c>
      <c r="AD7" s="19" t="e">
        <f>N7*100/'ورود اطلاعات'!$Z$4</f>
        <v>#DIV/0!</v>
      </c>
      <c r="AE7" s="19" t="e">
        <f>O7*100/'ورود اطلاعات'!$Z$4</f>
        <v>#DIV/0!</v>
      </c>
      <c r="AF7" s="19" t="e">
        <f>P7*100/'ورود اطلاعات'!$Z$4</f>
        <v>#DIV/0!</v>
      </c>
      <c r="AG7" s="19" t="e">
        <f>Q7*100/'ورود اطلاعات'!$Z$4</f>
        <v>#DIV/0!</v>
      </c>
      <c r="AH7" s="19" t="e">
        <f>R7*100/'ورود اطلاعات'!$Z$4</f>
        <v>#DIV/0!</v>
      </c>
      <c r="AI7" s="20">
        <f t="shared" si="0"/>
        <v>0</v>
      </c>
      <c r="AJ7" s="21" t="e">
        <f t="shared" si="1"/>
        <v>#DIV/0!</v>
      </c>
    </row>
    <row r="8" spans="1:40" ht="18.75">
      <c r="A8" s="14">
        <v>6</v>
      </c>
      <c r="B8" s="23">
        <f>'ورود اطلاعات'!H4</f>
        <v>0</v>
      </c>
      <c r="C8" s="16">
        <f>'ورود اطلاعات'!H1</f>
        <v>0</v>
      </c>
      <c r="D8" s="24">
        <f>COUNTIF('ورود اطلاعات'!H$6:H$45,"=0")</f>
        <v>0</v>
      </c>
      <c r="E8" s="24">
        <f>COUNTIF('ورود اطلاعات'!H$6:H$45,"=0.25")</f>
        <v>0</v>
      </c>
      <c r="F8" s="24">
        <f>COUNTIF('ورود اطلاعات'!H$6:H$45,"=0.5")</f>
        <v>0</v>
      </c>
      <c r="G8" s="24">
        <f>COUNTIF('ورود اطلاعات'!H$6:H$45,"=0.75")</f>
        <v>0</v>
      </c>
      <c r="H8" s="24">
        <f>COUNTIF('ورود اطلاعات'!H$6:H$45,"=1")</f>
        <v>0</v>
      </c>
      <c r="I8" s="24">
        <f>COUNTIF('ورود اطلاعات'!H$6:H$45,"=1.25")</f>
        <v>0</v>
      </c>
      <c r="J8" s="24">
        <f>COUNTIF('ورود اطلاعات'!H$6:H$45,"=1.5")</f>
        <v>0</v>
      </c>
      <c r="K8" s="24">
        <f>COUNTIF('ورود اطلاعات'!H$6:H$45,"=1.75")</f>
        <v>0</v>
      </c>
      <c r="L8" s="24">
        <f>COUNTIF('ورود اطلاعات'!H$6:H$45,"=2")</f>
        <v>0</v>
      </c>
      <c r="M8" s="24">
        <f>COUNTIF('ورود اطلاعات'!H$6:H$45,"=2.25")</f>
        <v>0</v>
      </c>
      <c r="N8" s="24">
        <f>COUNTIF('ورود اطلاعات'!H$6:H$45,"=2.5")</f>
        <v>0</v>
      </c>
      <c r="O8" s="24">
        <f>COUNTIF('ورود اطلاعات'!H$6:H$45,"=2.75")</f>
        <v>0</v>
      </c>
      <c r="P8" s="24">
        <f>COUNTIF('ورود اطلاعات'!H$6:H$45,"=3")</f>
        <v>0</v>
      </c>
      <c r="Q8" s="24">
        <f>COUNTIF('ورود اطلاعات'!H$6:H$45,"=3.25")</f>
        <v>0</v>
      </c>
      <c r="R8" s="24">
        <f>COUNTIF('ورود اطلاعات'!H$6:H$45,"=3.5")</f>
        <v>0</v>
      </c>
      <c r="S8" s="25"/>
      <c r="T8" s="26" t="e">
        <f>D8*100/'ورود اطلاعات'!$Z$4</f>
        <v>#DIV/0!</v>
      </c>
      <c r="U8" s="26" t="e">
        <f>E8*100/'ورود اطلاعات'!$Z$4</f>
        <v>#DIV/0!</v>
      </c>
      <c r="V8" s="26" t="e">
        <f>F8*100/'ورود اطلاعات'!$Z$4</f>
        <v>#DIV/0!</v>
      </c>
      <c r="W8" s="26" t="e">
        <f>G8*100/'ورود اطلاعات'!$Z$4</f>
        <v>#DIV/0!</v>
      </c>
      <c r="X8" s="26" t="e">
        <f>H8*100/'ورود اطلاعات'!$Z$4</f>
        <v>#DIV/0!</v>
      </c>
      <c r="Y8" s="26" t="e">
        <f>I8*100/'ورود اطلاعات'!$Z$4</f>
        <v>#DIV/0!</v>
      </c>
      <c r="Z8" s="26" t="e">
        <f>J8*100/'ورود اطلاعات'!$Z$4</f>
        <v>#DIV/0!</v>
      </c>
      <c r="AA8" s="26" t="e">
        <f>K8*100/'ورود اطلاعات'!$Z$4</f>
        <v>#DIV/0!</v>
      </c>
      <c r="AB8" s="26" t="e">
        <f>L8*100/'ورود اطلاعات'!$Z$4</f>
        <v>#DIV/0!</v>
      </c>
      <c r="AC8" s="26" t="e">
        <f>M8*100/'ورود اطلاعات'!$Z$4</f>
        <v>#DIV/0!</v>
      </c>
      <c r="AD8" s="26" t="e">
        <f>N8*100/'ورود اطلاعات'!$Z$4</f>
        <v>#DIV/0!</v>
      </c>
      <c r="AE8" s="26" t="e">
        <f>O8*100/'ورود اطلاعات'!$Z$4</f>
        <v>#DIV/0!</v>
      </c>
      <c r="AF8" s="26" t="e">
        <f>P8*100/'ورود اطلاعات'!$Z$4</f>
        <v>#DIV/0!</v>
      </c>
      <c r="AG8" s="26" t="e">
        <f>Q8*100/'ورود اطلاعات'!$Z$4</f>
        <v>#DIV/0!</v>
      </c>
      <c r="AH8" s="26" t="e">
        <f>R8*100/'ورود اطلاعات'!$Z$4</f>
        <v>#DIV/0!</v>
      </c>
      <c r="AI8" s="20">
        <f t="shared" si="0"/>
        <v>0</v>
      </c>
      <c r="AJ8" s="21" t="e">
        <f t="shared" si="1"/>
        <v>#DIV/0!</v>
      </c>
    </row>
    <row r="9" spans="1:40" ht="18.75">
      <c r="A9" s="14">
        <v>7</v>
      </c>
      <c r="B9" s="27">
        <f>'ورود اطلاعات'!I4</f>
        <v>0</v>
      </c>
      <c r="C9" s="16">
        <f>'ورود اطلاعات'!I1</f>
        <v>0</v>
      </c>
      <c r="D9" s="17">
        <f>COUNTIF('ورود اطلاعات'!I$6:I$45,"=0")</f>
        <v>0</v>
      </c>
      <c r="E9" s="17">
        <f>COUNTIF('ورود اطلاعات'!I$6:I$45,"=0.25")</f>
        <v>0</v>
      </c>
      <c r="F9" s="17">
        <f>COUNTIF('ورود اطلاعات'!I$6:I$45,"=0.5")</f>
        <v>0</v>
      </c>
      <c r="G9" s="17">
        <f>COUNTIF('ورود اطلاعات'!I$6:I$45,"=0.75")</f>
        <v>0</v>
      </c>
      <c r="H9" s="17">
        <f>COUNTIF('ورود اطلاعات'!I$6:I$45,"=1")</f>
        <v>0</v>
      </c>
      <c r="I9" s="17">
        <f>COUNTIF('ورود اطلاعات'!I$6:I$45,"=1.25")</f>
        <v>0</v>
      </c>
      <c r="J9" s="17">
        <f>COUNTIF('ورود اطلاعات'!I$6:I$45,"=1.5")</f>
        <v>0</v>
      </c>
      <c r="K9" s="17">
        <f>COUNTIF('ورود اطلاعات'!I$6:I$45,"=1.75")</f>
        <v>0</v>
      </c>
      <c r="L9" s="17">
        <f>COUNTIF('ورود اطلاعات'!I$6:I$45,"=2")</f>
        <v>0</v>
      </c>
      <c r="M9" s="17">
        <f>COUNTIF('ورود اطلاعات'!I$6:I$45,"=2.25")</f>
        <v>0</v>
      </c>
      <c r="N9" s="17">
        <f>COUNTIF('ورود اطلاعات'!I$6:I$45,"=2.5")</f>
        <v>0</v>
      </c>
      <c r="O9" s="17">
        <f>COUNTIF('ورود اطلاعات'!I$6:I$45,"=2.75")</f>
        <v>0</v>
      </c>
      <c r="P9" s="17">
        <f>COUNTIF('ورود اطلاعات'!I$6:I$45,"=3")</f>
        <v>0</v>
      </c>
      <c r="Q9" s="17">
        <f>COUNTIF('ورود اطلاعات'!I$6:I$45,"=3.25")</f>
        <v>0</v>
      </c>
      <c r="R9" s="17">
        <f>COUNTIF('ورود اطلاعات'!I$6:I$45,"=3.5")</f>
        <v>0</v>
      </c>
      <c r="S9" s="18"/>
      <c r="T9" s="19" t="e">
        <f>D9*100/'ورود اطلاعات'!$Z$4</f>
        <v>#DIV/0!</v>
      </c>
      <c r="U9" s="19" t="e">
        <f>E9*100/'ورود اطلاعات'!$Z$4</f>
        <v>#DIV/0!</v>
      </c>
      <c r="V9" s="19" t="e">
        <f>F9*100/'ورود اطلاعات'!$Z$4</f>
        <v>#DIV/0!</v>
      </c>
      <c r="W9" s="19" t="e">
        <f>G9*100/'ورود اطلاعات'!$Z$4</f>
        <v>#DIV/0!</v>
      </c>
      <c r="X9" s="19" t="e">
        <f>H9*100/'ورود اطلاعات'!$Z$4</f>
        <v>#DIV/0!</v>
      </c>
      <c r="Y9" s="19" t="e">
        <f>I9*100/'ورود اطلاعات'!$Z$4</f>
        <v>#DIV/0!</v>
      </c>
      <c r="Z9" s="19" t="e">
        <f>J9*100/'ورود اطلاعات'!$Z$4</f>
        <v>#DIV/0!</v>
      </c>
      <c r="AA9" s="19" t="e">
        <f>K9*100/'ورود اطلاعات'!$Z$4</f>
        <v>#DIV/0!</v>
      </c>
      <c r="AB9" s="19" t="e">
        <f>L9*100/'ورود اطلاعات'!$Z$4</f>
        <v>#DIV/0!</v>
      </c>
      <c r="AC9" s="19" t="e">
        <f>M9*100/'ورود اطلاعات'!$Z$4</f>
        <v>#DIV/0!</v>
      </c>
      <c r="AD9" s="19" t="e">
        <f>N9*100/'ورود اطلاعات'!$Z$4</f>
        <v>#DIV/0!</v>
      </c>
      <c r="AE9" s="19" t="e">
        <f>O9*100/'ورود اطلاعات'!$Z$4</f>
        <v>#DIV/0!</v>
      </c>
      <c r="AF9" s="19" t="e">
        <f>P9*100/'ورود اطلاعات'!$Z$4</f>
        <v>#DIV/0!</v>
      </c>
      <c r="AG9" s="19" t="e">
        <f>Q9*100/'ورود اطلاعات'!$Z$4</f>
        <v>#DIV/0!</v>
      </c>
      <c r="AH9" s="19" t="e">
        <f>R9*100/'ورود اطلاعات'!$Z$4</f>
        <v>#DIV/0!</v>
      </c>
      <c r="AI9" s="20">
        <f t="shared" si="0"/>
        <v>0</v>
      </c>
      <c r="AJ9" s="21" t="e">
        <f t="shared" si="1"/>
        <v>#DIV/0!</v>
      </c>
    </row>
    <row r="10" spans="1:40" ht="18.75">
      <c r="A10" s="14">
        <v>8</v>
      </c>
      <c r="B10" s="23">
        <f>'ورود اطلاعات'!J4</f>
        <v>0</v>
      </c>
      <c r="C10" s="16">
        <f>'ورود اطلاعات'!J1</f>
        <v>0</v>
      </c>
      <c r="D10" s="24">
        <f>COUNTIF('ورود اطلاعات'!J$6:J$45,"=0")</f>
        <v>0</v>
      </c>
      <c r="E10" s="24">
        <f>COUNTIF('ورود اطلاعات'!J$6:J$45,"=0.25")</f>
        <v>0</v>
      </c>
      <c r="F10" s="24">
        <f>COUNTIF('ورود اطلاعات'!J$6:J$45,"=0.5")</f>
        <v>0</v>
      </c>
      <c r="G10" s="24">
        <f>COUNTIF('ورود اطلاعات'!J$6:J$45,"=0.75")</f>
        <v>0</v>
      </c>
      <c r="H10" s="24">
        <f>COUNTIF('ورود اطلاعات'!J$6:J$45,"=1")</f>
        <v>0</v>
      </c>
      <c r="I10" s="24">
        <f>COUNTIF('ورود اطلاعات'!J$6:J$45,"=1.25")</f>
        <v>0</v>
      </c>
      <c r="J10" s="24">
        <f>COUNTIF('ورود اطلاعات'!J$6:J$45,"=1.5")</f>
        <v>0</v>
      </c>
      <c r="K10" s="24">
        <f>COUNTIF('ورود اطلاعات'!J$6:J$45,"=1.75")</f>
        <v>0</v>
      </c>
      <c r="L10" s="24">
        <f>COUNTIF('ورود اطلاعات'!J$6:J$45,"=2")</f>
        <v>0</v>
      </c>
      <c r="M10" s="24">
        <f>COUNTIF('ورود اطلاعات'!J$6:J$45,"=2.25")</f>
        <v>0</v>
      </c>
      <c r="N10" s="24">
        <f>COUNTIF('ورود اطلاعات'!J$6:J$45,"=2.5")</f>
        <v>0</v>
      </c>
      <c r="O10" s="24">
        <f>COUNTIF('ورود اطلاعات'!J$6:J$45,"=2.75")</f>
        <v>0</v>
      </c>
      <c r="P10" s="24">
        <f>COUNTIF('ورود اطلاعات'!J$6:J$45,"=3")</f>
        <v>0</v>
      </c>
      <c r="Q10" s="24">
        <f>COUNTIF('ورود اطلاعات'!J$6:J$45,"=3.25")</f>
        <v>0</v>
      </c>
      <c r="R10" s="24">
        <f>COUNTIF('ورود اطلاعات'!J$6:J$45,"=3.5")</f>
        <v>0</v>
      </c>
      <c r="S10" s="25"/>
      <c r="T10" s="26" t="e">
        <f>D10*100/'ورود اطلاعات'!$Z$4</f>
        <v>#DIV/0!</v>
      </c>
      <c r="U10" s="26" t="e">
        <f>E10*100/'ورود اطلاعات'!$Z$4</f>
        <v>#DIV/0!</v>
      </c>
      <c r="V10" s="26" t="e">
        <f>F10*100/'ورود اطلاعات'!$Z$4</f>
        <v>#DIV/0!</v>
      </c>
      <c r="W10" s="26" t="e">
        <f>G10*100/'ورود اطلاعات'!$Z$4</f>
        <v>#DIV/0!</v>
      </c>
      <c r="X10" s="26" t="e">
        <f>H10*100/'ورود اطلاعات'!$Z$4</f>
        <v>#DIV/0!</v>
      </c>
      <c r="Y10" s="26" t="e">
        <f>I10*100/'ورود اطلاعات'!$Z$4</f>
        <v>#DIV/0!</v>
      </c>
      <c r="Z10" s="26" t="e">
        <f>J10*100/'ورود اطلاعات'!$Z$4</f>
        <v>#DIV/0!</v>
      </c>
      <c r="AA10" s="26" t="e">
        <f>K10*100/'ورود اطلاعات'!$Z$4</f>
        <v>#DIV/0!</v>
      </c>
      <c r="AB10" s="26" t="e">
        <f>L10*100/'ورود اطلاعات'!$Z$4</f>
        <v>#DIV/0!</v>
      </c>
      <c r="AC10" s="26" t="e">
        <f>M10*100/'ورود اطلاعات'!$Z$4</f>
        <v>#DIV/0!</v>
      </c>
      <c r="AD10" s="26" t="e">
        <f>N10*100/'ورود اطلاعات'!$Z$4</f>
        <v>#DIV/0!</v>
      </c>
      <c r="AE10" s="26" t="e">
        <f>O10*100/'ورود اطلاعات'!$Z$4</f>
        <v>#DIV/0!</v>
      </c>
      <c r="AF10" s="26" t="e">
        <f>P10*100/'ورود اطلاعات'!$Z$4</f>
        <v>#DIV/0!</v>
      </c>
      <c r="AG10" s="26" t="e">
        <f>Q10*100/'ورود اطلاعات'!$Z$4</f>
        <v>#DIV/0!</v>
      </c>
      <c r="AH10" s="26" t="e">
        <f>R10*100/'ورود اطلاعات'!$Z$4</f>
        <v>#DIV/0!</v>
      </c>
      <c r="AI10" s="20">
        <f t="shared" si="0"/>
        <v>0</v>
      </c>
      <c r="AJ10" s="21" t="e">
        <f t="shared" si="1"/>
        <v>#DIV/0!</v>
      </c>
    </row>
    <row r="11" spans="1:40" ht="18.75">
      <c r="A11" s="14">
        <v>9</v>
      </c>
      <c r="B11" s="27">
        <f>'ورود اطلاعات'!K4</f>
        <v>0</v>
      </c>
      <c r="C11" s="16">
        <f>'ورود اطلاعات'!K1</f>
        <v>0</v>
      </c>
      <c r="D11" s="17">
        <f>COUNTIF('ورود اطلاعات'!K$6:K$45,"=0")</f>
        <v>0</v>
      </c>
      <c r="E11" s="17">
        <f>COUNTIF('ورود اطلاعات'!K$6:K$45,"=0.25")</f>
        <v>0</v>
      </c>
      <c r="F11" s="17">
        <f>COUNTIF('ورود اطلاعات'!K$6:K$45,"=0.5")</f>
        <v>0</v>
      </c>
      <c r="G11" s="17">
        <f>COUNTIF('ورود اطلاعات'!K$6:K$45,"=0.75")</f>
        <v>0</v>
      </c>
      <c r="H11" s="17">
        <f>COUNTIF('ورود اطلاعات'!K$6:K$45,"=1")</f>
        <v>0</v>
      </c>
      <c r="I11" s="17">
        <f>COUNTIF('ورود اطلاعات'!K$6:K$45,"=1.25")</f>
        <v>0</v>
      </c>
      <c r="J11" s="17">
        <f>COUNTIF('ورود اطلاعات'!K$6:K$45,"=1.5")</f>
        <v>0</v>
      </c>
      <c r="K11" s="17">
        <f>COUNTIF('ورود اطلاعات'!K$6:K$45,"=1.75")</f>
        <v>0</v>
      </c>
      <c r="L11" s="17">
        <f>COUNTIF('ورود اطلاعات'!K$6:K$45,"=2")</f>
        <v>0</v>
      </c>
      <c r="M11" s="17">
        <f>COUNTIF('ورود اطلاعات'!K$6:K$45,"=2.25")</f>
        <v>0</v>
      </c>
      <c r="N11" s="17">
        <f>COUNTIF('ورود اطلاعات'!K$6:K$45,"=2.5")</f>
        <v>0</v>
      </c>
      <c r="O11" s="17">
        <f>COUNTIF('ورود اطلاعات'!K$6:K$45,"=2.75")</f>
        <v>0</v>
      </c>
      <c r="P11" s="17">
        <f>COUNTIF('ورود اطلاعات'!K$6:K$45,"=3")</f>
        <v>0</v>
      </c>
      <c r="Q11" s="17">
        <f>COUNTIF('ورود اطلاعات'!K$6:K$45,"=3.25")</f>
        <v>0</v>
      </c>
      <c r="R11" s="17">
        <f>COUNTIF('ورود اطلاعات'!K$6:K$45,"=3.5")</f>
        <v>0</v>
      </c>
      <c r="S11" s="18"/>
      <c r="T11" s="19" t="e">
        <f>D11*100/'ورود اطلاعات'!$Z$4</f>
        <v>#DIV/0!</v>
      </c>
      <c r="U11" s="19" t="e">
        <f>E11*100/'ورود اطلاعات'!$Z$4</f>
        <v>#DIV/0!</v>
      </c>
      <c r="V11" s="19" t="e">
        <f>F11*100/'ورود اطلاعات'!$Z$4</f>
        <v>#DIV/0!</v>
      </c>
      <c r="W11" s="19" t="e">
        <f>G11*100/'ورود اطلاعات'!$Z$4</f>
        <v>#DIV/0!</v>
      </c>
      <c r="X11" s="19" t="e">
        <f>H11*100/'ورود اطلاعات'!$Z$4</f>
        <v>#DIV/0!</v>
      </c>
      <c r="Y11" s="19" t="e">
        <f>I11*100/'ورود اطلاعات'!$Z$4</f>
        <v>#DIV/0!</v>
      </c>
      <c r="Z11" s="19" t="e">
        <f>J11*100/'ورود اطلاعات'!$Z$4</f>
        <v>#DIV/0!</v>
      </c>
      <c r="AA11" s="19" t="e">
        <f>K11*100/'ورود اطلاعات'!$Z$4</f>
        <v>#DIV/0!</v>
      </c>
      <c r="AB11" s="19" t="e">
        <f>L11*100/'ورود اطلاعات'!$Z$4</f>
        <v>#DIV/0!</v>
      </c>
      <c r="AC11" s="19" t="e">
        <f>M11*100/'ورود اطلاعات'!$Z$4</f>
        <v>#DIV/0!</v>
      </c>
      <c r="AD11" s="19" t="e">
        <f>N11*100/'ورود اطلاعات'!$Z$4</f>
        <v>#DIV/0!</v>
      </c>
      <c r="AE11" s="19" t="e">
        <f>O11*100/'ورود اطلاعات'!$Z$4</f>
        <v>#DIV/0!</v>
      </c>
      <c r="AF11" s="19" t="e">
        <f>P11*100/'ورود اطلاعات'!$Z$4</f>
        <v>#DIV/0!</v>
      </c>
      <c r="AG11" s="19" t="e">
        <f>Q11*100/'ورود اطلاعات'!$Z$4</f>
        <v>#DIV/0!</v>
      </c>
      <c r="AH11" s="19" t="e">
        <f>R11*100/'ورود اطلاعات'!$Z$4</f>
        <v>#DIV/0!</v>
      </c>
      <c r="AI11" s="20">
        <f t="shared" si="0"/>
        <v>0</v>
      </c>
      <c r="AJ11" s="21" t="e">
        <f t="shared" si="1"/>
        <v>#DIV/0!</v>
      </c>
    </row>
    <row r="12" spans="1:40" ht="18.75">
      <c r="A12" s="14">
        <v>10</v>
      </c>
      <c r="B12" s="23">
        <f>'ورود اطلاعات'!L4</f>
        <v>0</v>
      </c>
      <c r="C12" s="16">
        <f>'ورود اطلاعات'!L1</f>
        <v>0</v>
      </c>
      <c r="D12" s="24">
        <f>COUNTIF('ورود اطلاعات'!L$6:L$45,"=0")</f>
        <v>0</v>
      </c>
      <c r="E12" s="24">
        <f>COUNTIF('ورود اطلاعات'!L$6:L$45,"=0.25")</f>
        <v>0</v>
      </c>
      <c r="F12" s="24">
        <f>COUNTIF('ورود اطلاعات'!L$6:L$45,"=0.5")</f>
        <v>0</v>
      </c>
      <c r="G12" s="24">
        <f>COUNTIF('ورود اطلاعات'!L$6:L$45,"=0.75")</f>
        <v>0</v>
      </c>
      <c r="H12" s="24">
        <f>COUNTIF('ورود اطلاعات'!L$6:L$45,"=1")</f>
        <v>0</v>
      </c>
      <c r="I12" s="24">
        <f>COUNTIF('ورود اطلاعات'!L$6:L$45,"=1.25")</f>
        <v>0</v>
      </c>
      <c r="J12" s="24">
        <f>COUNTIF('ورود اطلاعات'!L$6:L$45,"=1.5")</f>
        <v>0</v>
      </c>
      <c r="K12" s="24">
        <f>COUNTIF('ورود اطلاعات'!L$6:L$45,"=1.75")</f>
        <v>0</v>
      </c>
      <c r="L12" s="24">
        <f>COUNTIF('ورود اطلاعات'!L$6:L$45,"=2")</f>
        <v>0</v>
      </c>
      <c r="M12" s="24">
        <f>COUNTIF('ورود اطلاعات'!L$6:L$45,"=2.25")</f>
        <v>0</v>
      </c>
      <c r="N12" s="24">
        <f>COUNTIF('ورود اطلاعات'!L$6:L$45,"=2.5")</f>
        <v>0</v>
      </c>
      <c r="O12" s="24">
        <f>COUNTIF('ورود اطلاعات'!L$6:L$45,"=2.75")</f>
        <v>0</v>
      </c>
      <c r="P12" s="24">
        <f>COUNTIF('ورود اطلاعات'!L$6:L$45,"=3")</f>
        <v>0</v>
      </c>
      <c r="Q12" s="24">
        <f>COUNTIF('ورود اطلاعات'!L$6:L$45,"=3.25")</f>
        <v>0</v>
      </c>
      <c r="R12" s="24">
        <f>COUNTIF('ورود اطلاعات'!L$6:L$45,"=3.5")</f>
        <v>0</v>
      </c>
      <c r="S12" s="25"/>
      <c r="T12" s="26" t="e">
        <f>D12*100/'ورود اطلاعات'!$Z$4</f>
        <v>#DIV/0!</v>
      </c>
      <c r="U12" s="26" t="e">
        <f>E12*100/'ورود اطلاعات'!$Z$4</f>
        <v>#DIV/0!</v>
      </c>
      <c r="V12" s="26" t="e">
        <f>F12*100/'ورود اطلاعات'!$Z$4</f>
        <v>#DIV/0!</v>
      </c>
      <c r="W12" s="26" t="e">
        <f>G12*100/'ورود اطلاعات'!$Z$4</f>
        <v>#DIV/0!</v>
      </c>
      <c r="X12" s="26" t="e">
        <f>H12*100/'ورود اطلاعات'!$Z$4</f>
        <v>#DIV/0!</v>
      </c>
      <c r="Y12" s="26" t="e">
        <f>I12*100/'ورود اطلاعات'!$Z$4</f>
        <v>#DIV/0!</v>
      </c>
      <c r="Z12" s="26" t="e">
        <f>J12*100/'ورود اطلاعات'!$Z$4</f>
        <v>#DIV/0!</v>
      </c>
      <c r="AA12" s="26" t="e">
        <f>K12*100/'ورود اطلاعات'!$Z$4</f>
        <v>#DIV/0!</v>
      </c>
      <c r="AB12" s="26" t="e">
        <f>L12*100/'ورود اطلاعات'!$Z$4</f>
        <v>#DIV/0!</v>
      </c>
      <c r="AC12" s="26" t="e">
        <f>M12*100/'ورود اطلاعات'!$Z$4</f>
        <v>#DIV/0!</v>
      </c>
      <c r="AD12" s="26" t="e">
        <f>N12*100/'ورود اطلاعات'!$Z$4</f>
        <v>#DIV/0!</v>
      </c>
      <c r="AE12" s="26" t="e">
        <f>O12*100/'ورود اطلاعات'!$Z$4</f>
        <v>#DIV/0!</v>
      </c>
      <c r="AF12" s="26" t="e">
        <f>P12*100/'ورود اطلاعات'!$Z$4</f>
        <v>#DIV/0!</v>
      </c>
      <c r="AG12" s="26" t="e">
        <f>Q12*100/'ورود اطلاعات'!$Z$4</f>
        <v>#DIV/0!</v>
      </c>
      <c r="AH12" s="26" t="e">
        <f>R12*100/'ورود اطلاعات'!$Z$4</f>
        <v>#DIV/0!</v>
      </c>
      <c r="AI12" s="20">
        <f t="shared" si="0"/>
        <v>0</v>
      </c>
      <c r="AJ12" s="21" t="e">
        <f t="shared" si="1"/>
        <v>#DIV/0!</v>
      </c>
    </row>
    <row r="13" spans="1:40" ht="18.75">
      <c r="A13" s="14">
        <v>11</v>
      </c>
      <c r="B13" s="27">
        <f>'ورود اطلاعات'!M4</f>
        <v>0</v>
      </c>
      <c r="C13" s="16">
        <f>'ورود اطلاعات'!M1</f>
        <v>0</v>
      </c>
      <c r="D13" s="17">
        <f>COUNTIF('ورود اطلاعات'!M$6:M$45,"=0")</f>
        <v>0</v>
      </c>
      <c r="E13" s="17">
        <f>COUNTIF('ورود اطلاعات'!M$6:M$45,"=0.25")</f>
        <v>0</v>
      </c>
      <c r="F13" s="17">
        <f>COUNTIF('ورود اطلاعات'!M$6:M$45,"=0.5")</f>
        <v>0</v>
      </c>
      <c r="G13" s="17">
        <f>COUNTIF('ورود اطلاعات'!M$6:M$45,"=0.75")</f>
        <v>0</v>
      </c>
      <c r="H13" s="17">
        <f>COUNTIF('ورود اطلاعات'!M$6:M$45,"=1")</f>
        <v>0</v>
      </c>
      <c r="I13" s="17">
        <f>COUNTIF('ورود اطلاعات'!M$6:M$45,"=1.25")</f>
        <v>0</v>
      </c>
      <c r="J13" s="17">
        <f>COUNTIF('ورود اطلاعات'!M$6:M$45,"=1.5")</f>
        <v>0</v>
      </c>
      <c r="K13" s="17">
        <f>COUNTIF('ورود اطلاعات'!M$6:M$45,"=1.75")</f>
        <v>0</v>
      </c>
      <c r="L13" s="17">
        <f>COUNTIF('ورود اطلاعات'!M$6:M$45,"=2")</f>
        <v>0</v>
      </c>
      <c r="M13" s="17">
        <f>COUNTIF('ورود اطلاعات'!M$6:M$45,"=2.25")</f>
        <v>0</v>
      </c>
      <c r="N13" s="17">
        <f>COUNTIF('ورود اطلاعات'!M$6:M$45,"=2.5")</f>
        <v>0</v>
      </c>
      <c r="O13" s="17">
        <f>COUNTIF('ورود اطلاعات'!M$6:M$45,"=2.75")</f>
        <v>0</v>
      </c>
      <c r="P13" s="17">
        <f>COUNTIF('ورود اطلاعات'!M$6:M$45,"=3")</f>
        <v>0</v>
      </c>
      <c r="Q13" s="17">
        <f>COUNTIF('ورود اطلاعات'!M$6:M$45,"=3.25")</f>
        <v>0</v>
      </c>
      <c r="R13" s="17">
        <f>COUNTIF('ورود اطلاعات'!M$6:M$45,"=3.5")</f>
        <v>0</v>
      </c>
      <c r="S13" s="18"/>
      <c r="T13" s="19" t="e">
        <f>D13*100/'ورود اطلاعات'!$Z$4</f>
        <v>#DIV/0!</v>
      </c>
      <c r="U13" s="19" t="e">
        <f>E13*100/'ورود اطلاعات'!$Z$4</f>
        <v>#DIV/0!</v>
      </c>
      <c r="V13" s="19" t="e">
        <f>F13*100/'ورود اطلاعات'!$Z$4</f>
        <v>#DIV/0!</v>
      </c>
      <c r="W13" s="19" t="e">
        <f>G13*100/'ورود اطلاعات'!$Z$4</f>
        <v>#DIV/0!</v>
      </c>
      <c r="X13" s="19" t="e">
        <f>H13*100/'ورود اطلاعات'!$Z$4</f>
        <v>#DIV/0!</v>
      </c>
      <c r="Y13" s="19" t="e">
        <f>I13*100/'ورود اطلاعات'!$Z$4</f>
        <v>#DIV/0!</v>
      </c>
      <c r="Z13" s="19" t="e">
        <f>J13*100/'ورود اطلاعات'!$Z$4</f>
        <v>#DIV/0!</v>
      </c>
      <c r="AA13" s="19" t="e">
        <f>K13*100/'ورود اطلاعات'!$Z$4</f>
        <v>#DIV/0!</v>
      </c>
      <c r="AB13" s="19" t="e">
        <f>L13*100/'ورود اطلاعات'!$Z$4</f>
        <v>#DIV/0!</v>
      </c>
      <c r="AC13" s="19" t="e">
        <f>M13*100/'ورود اطلاعات'!$Z$4</f>
        <v>#DIV/0!</v>
      </c>
      <c r="AD13" s="19" t="e">
        <f>N13*100/'ورود اطلاعات'!$Z$4</f>
        <v>#DIV/0!</v>
      </c>
      <c r="AE13" s="19" t="e">
        <f>O13*100/'ورود اطلاعات'!$Z$4</f>
        <v>#DIV/0!</v>
      </c>
      <c r="AF13" s="19" t="e">
        <f>P13*100/'ورود اطلاعات'!$Z$4</f>
        <v>#DIV/0!</v>
      </c>
      <c r="AG13" s="19" t="e">
        <f>Q13*100/'ورود اطلاعات'!$Z$4</f>
        <v>#DIV/0!</v>
      </c>
      <c r="AH13" s="19" t="e">
        <f>R13*100/'ورود اطلاعات'!$Z$4</f>
        <v>#DIV/0!</v>
      </c>
      <c r="AI13" s="20">
        <f t="shared" si="0"/>
        <v>0</v>
      </c>
      <c r="AJ13" s="21" t="e">
        <f t="shared" si="1"/>
        <v>#DIV/0!</v>
      </c>
    </row>
    <row r="14" spans="1:40" ht="18.75">
      <c r="A14" s="14">
        <v>12</v>
      </c>
      <c r="B14" s="23">
        <f>'ورود اطلاعات'!N4</f>
        <v>0</v>
      </c>
      <c r="C14" s="16">
        <f>'ورود اطلاعات'!N1</f>
        <v>0</v>
      </c>
      <c r="D14" s="24">
        <f>COUNTIF('ورود اطلاعات'!N$6:N$45,"=0")</f>
        <v>0</v>
      </c>
      <c r="E14" s="24">
        <f>COUNTIF('ورود اطلاعات'!N$6:N$45,"=0.25")</f>
        <v>0</v>
      </c>
      <c r="F14" s="24">
        <f>COUNTIF('ورود اطلاعات'!N$6:N$45,"=0.5")</f>
        <v>0</v>
      </c>
      <c r="G14" s="24">
        <f>COUNTIF('ورود اطلاعات'!N$6:N$45,"=0.75")</f>
        <v>0</v>
      </c>
      <c r="H14" s="24">
        <f>COUNTIF('ورود اطلاعات'!N$6:N$45,"=1")</f>
        <v>0</v>
      </c>
      <c r="I14" s="24">
        <f>COUNTIF('ورود اطلاعات'!N$6:N$45,"=1.25")</f>
        <v>0</v>
      </c>
      <c r="J14" s="24">
        <f>COUNTIF('ورود اطلاعات'!N$6:N$45,"=1.5")</f>
        <v>0</v>
      </c>
      <c r="K14" s="24">
        <f>COUNTIF('ورود اطلاعات'!N$6:N$45,"=1.75")</f>
        <v>0</v>
      </c>
      <c r="L14" s="24">
        <f>COUNTIF('ورود اطلاعات'!N$6:N$45,"=2")</f>
        <v>0</v>
      </c>
      <c r="M14" s="24">
        <f>COUNTIF('ورود اطلاعات'!N$6:N$45,"=2.25")</f>
        <v>0</v>
      </c>
      <c r="N14" s="24">
        <f>COUNTIF('ورود اطلاعات'!N$6:N$45,"=2.5")</f>
        <v>0</v>
      </c>
      <c r="O14" s="24">
        <f>COUNTIF('ورود اطلاعات'!N$6:N$45,"=2.75")</f>
        <v>0</v>
      </c>
      <c r="P14" s="24">
        <f>COUNTIF('ورود اطلاعات'!N$6:N$45,"=3")</f>
        <v>0</v>
      </c>
      <c r="Q14" s="24">
        <f>COUNTIF('ورود اطلاعات'!N$6:N$45,"=3.25")</f>
        <v>0</v>
      </c>
      <c r="R14" s="24">
        <f>COUNTIF('ورود اطلاعات'!N$6:N$45,"=3.5")</f>
        <v>0</v>
      </c>
      <c r="S14" s="25"/>
      <c r="T14" s="26" t="e">
        <f>D14*100/'ورود اطلاعات'!$Z$4</f>
        <v>#DIV/0!</v>
      </c>
      <c r="U14" s="26" t="e">
        <f>E14*100/'ورود اطلاعات'!$Z$4</f>
        <v>#DIV/0!</v>
      </c>
      <c r="V14" s="26" t="e">
        <f>F14*100/'ورود اطلاعات'!$Z$4</f>
        <v>#DIV/0!</v>
      </c>
      <c r="W14" s="26" t="e">
        <f>G14*100/'ورود اطلاعات'!$Z$4</f>
        <v>#DIV/0!</v>
      </c>
      <c r="X14" s="26" t="e">
        <f>H14*100/'ورود اطلاعات'!$Z$4</f>
        <v>#DIV/0!</v>
      </c>
      <c r="Y14" s="26" t="e">
        <f>I14*100/'ورود اطلاعات'!$Z$4</f>
        <v>#DIV/0!</v>
      </c>
      <c r="Z14" s="26" t="e">
        <f>J14*100/'ورود اطلاعات'!$Z$4</f>
        <v>#DIV/0!</v>
      </c>
      <c r="AA14" s="26" t="e">
        <f>K14*100/'ورود اطلاعات'!$Z$4</f>
        <v>#DIV/0!</v>
      </c>
      <c r="AB14" s="26" t="e">
        <f>L14*100/'ورود اطلاعات'!$Z$4</f>
        <v>#DIV/0!</v>
      </c>
      <c r="AC14" s="26" t="e">
        <f>M14*100/'ورود اطلاعات'!$Z$4</f>
        <v>#DIV/0!</v>
      </c>
      <c r="AD14" s="26" t="e">
        <f>N14*100/'ورود اطلاعات'!$Z$4</f>
        <v>#DIV/0!</v>
      </c>
      <c r="AE14" s="26" t="e">
        <f>O14*100/'ورود اطلاعات'!$Z$4</f>
        <v>#DIV/0!</v>
      </c>
      <c r="AF14" s="26" t="e">
        <f>P14*100/'ورود اطلاعات'!$Z$4</f>
        <v>#DIV/0!</v>
      </c>
      <c r="AG14" s="26" t="e">
        <f>Q14*100/'ورود اطلاعات'!$Z$4</f>
        <v>#DIV/0!</v>
      </c>
      <c r="AH14" s="26" t="e">
        <f>R14*100/'ورود اطلاعات'!$Z$4</f>
        <v>#DIV/0!</v>
      </c>
      <c r="AI14" s="20">
        <f t="shared" si="0"/>
        <v>0</v>
      </c>
      <c r="AJ14" s="21" t="e">
        <f t="shared" si="1"/>
        <v>#DIV/0!</v>
      </c>
    </row>
    <row r="15" spans="1:40" ht="18.75">
      <c r="A15" s="14">
        <v>13</v>
      </c>
      <c r="B15" s="27">
        <f>'ورود اطلاعات'!O4</f>
        <v>0</v>
      </c>
      <c r="C15" s="16">
        <f>'ورود اطلاعات'!O1</f>
        <v>0</v>
      </c>
      <c r="D15" s="17">
        <f>COUNTIF('ورود اطلاعات'!O$6:O$45,"=0")</f>
        <v>0</v>
      </c>
      <c r="E15" s="17">
        <f>COUNTIF('ورود اطلاعات'!O$6:O$45,"=0.25")</f>
        <v>0</v>
      </c>
      <c r="F15" s="17">
        <f>COUNTIF('ورود اطلاعات'!O$6:O$45,"=0.5")</f>
        <v>0</v>
      </c>
      <c r="G15" s="17">
        <f>COUNTIF('ورود اطلاعات'!O$6:O$45,"=0.75")</f>
        <v>0</v>
      </c>
      <c r="H15" s="17">
        <f>COUNTIF('ورود اطلاعات'!O$6:O$45,"=1")</f>
        <v>0</v>
      </c>
      <c r="I15" s="17">
        <f>COUNTIF('ورود اطلاعات'!O$6:O$45,"=1.25")</f>
        <v>0</v>
      </c>
      <c r="J15" s="17">
        <f>COUNTIF('ورود اطلاعات'!O$6:O$45,"=1.5")</f>
        <v>0</v>
      </c>
      <c r="K15" s="17">
        <f>COUNTIF('ورود اطلاعات'!O$6:O$45,"=1.75")</f>
        <v>0</v>
      </c>
      <c r="L15" s="17">
        <f>COUNTIF('ورود اطلاعات'!O$6:O$45,"=2")</f>
        <v>0</v>
      </c>
      <c r="M15" s="17">
        <f>COUNTIF('ورود اطلاعات'!O$6:O$45,"=2.25")</f>
        <v>0</v>
      </c>
      <c r="N15" s="17">
        <f>COUNTIF('ورود اطلاعات'!O$6:O$45,"=2.5")</f>
        <v>0</v>
      </c>
      <c r="O15" s="17">
        <f>COUNTIF('ورود اطلاعات'!O$6:O$45,"=2.75")</f>
        <v>0</v>
      </c>
      <c r="P15" s="17">
        <f>COUNTIF('ورود اطلاعات'!O$6:O$45,"=3")</f>
        <v>0</v>
      </c>
      <c r="Q15" s="17">
        <f>COUNTIF('ورود اطلاعات'!O$6:O$45,"=3.25")</f>
        <v>0</v>
      </c>
      <c r="R15" s="17">
        <f>COUNTIF('ورود اطلاعات'!O$6:O$45,"=3.5")</f>
        <v>0</v>
      </c>
      <c r="S15" s="18"/>
      <c r="T15" s="19" t="e">
        <f>D15*100/'ورود اطلاعات'!$Z$4</f>
        <v>#DIV/0!</v>
      </c>
      <c r="U15" s="19" t="e">
        <f>E15*100/'ورود اطلاعات'!$Z$4</f>
        <v>#DIV/0!</v>
      </c>
      <c r="V15" s="19" t="e">
        <f>F15*100/'ورود اطلاعات'!$Z$4</f>
        <v>#DIV/0!</v>
      </c>
      <c r="W15" s="19" t="e">
        <f>G15*100/'ورود اطلاعات'!$Z$4</f>
        <v>#DIV/0!</v>
      </c>
      <c r="X15" s="19" t="e">
        <f>H15*100/'ورود اطلاعات'!$Z$4</f>
        <v>#DIV/0!</v>
      </c>
      <c r="Y15" s="19" t="e">
        <f>I15*100/'ورود اطلاعات'!$Z$4</f>
        <v>#DIV/0!</v>
      </c>
      <c r="Z15" s="19" t="e">
        <f>J15*100/'ورود اطلاعات'!$Z$4</f>
        <v>#DIV/0!</v>
      </c>
      <c r="AA15" s="19" t="e">
        <f>K15*100/'ورود اطلاعات'!$Z$4</f>
        <v>#DIV/0!</v>
      </c>
      <c r="AB15" s="19" t="e">
        <f>L15*100/'ورود اطلاعات'!$Z$4</f>
        <v>#DIV/0!</v>
      </c>
      <c r="AC15" s="19" t="e">
        <f>M15*100/'ورود اطلاعات'!$Z$4</f>
        <v>#DIV/0!</v>
      </c>
      <c r="AD15" s="19" t="e">
        <f>N15*100/'ورود اطلاعات'!$Z$4</f>
        <v>#DIV/0!</v>
      </c>
      <c r="AE15" s="19" t="e">
        <f>O15*100/'ورود اطلاعات'!$Z$4</f>
        <v>#DIV/0!</v>
      </c>
      <c r="AF15" s="19" t="e">
        <f>P15*100/'ورود اطلاعات'!$Z$4</f>
        <v>#DIV/0!</v>
      </c>
      <c r="AG15" s="19" t="e">
        <f>Q15*100/'ورود اطلاعات'!$Z$4</f>
        <v>#DIV/0!</v>
      </c>
      <c r="AH15" s="19" t="e">
        <f>R15*100/'ورود اطلاعات'!$Z$4</f>
        <v>#DIV/0!</v>
      </c>
      <c r="AI15" s="20">
        <f t="shared" si="0"/>
        <v>0</v>
      </c>
      <c r="AJ15" s="21" t="e">
        <f t="shared" si="1"/>
        <v>#DIV/0!</v>
      </c>
    </row>
    <row r="16" spans="1:40" ht="18.75">
      <c r="A16" s="14">
        <v>14</v>
      </c>
      <c r="B16" s="23">
        <f>'ورود اطلاعات'!P4</f>
        <v>0</v>
      </c>
      <c r="C16" s="16">
        <f>'ورود اطلاعات'!P1</f>
        <v>0</v>
      </c>
      <c r="D16" s="24">
        <f>COUNTIF('ورود اطلاعات'!P$6:P$45,"=0")</f>
        <v>0</v>
      </c>
      <c r="E16" s="24">
        <f>COUNTIF('ورود اطلاعات'!P$6:P$45,"=0.25")</f>
        <v>0</v>
      </c>
      <c r="F16" s="24">
        <f>COUNTIF('ورود اطلاعات'!P$6:P$45,"=0.5")</f>
        <v>0</v>
      </c>
      <c r="G16" s="24">
        <f>COUNTIF('ورود اطلاعات'!P$6:P$45,"=0.75")</f>
        <v>0</v>
      </c>
      <c r="H16" s="24">
        <f>COUNTIF('ورود اطلاعات'!P$6:P$45,"=1")</f>
        <v>0</v>
      </c>
      <c r="I16" s="24">
        <f>COUNTIF('ورود اطلاعات'!P$6:P$45,"=1.25")</f>
        <v>0</v>
      </c>
      <c r="J16" s="24">
        <f>COUNTIF('ورود اطلاعات'!P$6:P$45,"=1.5")</f>
        <v>0</v>
      </c>
      <c r="K16" s="24">
        <f>COUNTIF('ورود اطلاعات'!P$6:P$45,"=1.75")</f>
        <v>0</v>
      </c>
      <c r="L16" s="24">
        <f>COUNTIF('ورود اطلاعات'!P$6:P$45,"=2")</f>
        <v>0</v>
      </c>
      <c r="M16" s="24">
        <f>COUNTIF('ورود اطلاعات'!P$6:P$45,"=2.25")</f>
        <v>0</v>
      </c>
      <c r="N16" s="24">
        <f>COUNTIF('ورود اطلاعات'!P$6:P$45,"=2.5")</f>
        <v>0</v>
      </c>
      <c r="O16" s="24">
        <f>COUNTIF('ورود اطلاعات'!P$6:P$45,"=2.75")</f>
        <v>0</v>
      </c>
      <c r="P16" s="24">
        <f>COUNTIF('ورود اطلاعات'!P$6:P$45,"=3")</f>
        <v>0</v>
      </c>
      <c r="Q16" s="24">
        <f>COUNTIF('ورود اطلاعات'!P$6:P$45,"=3.25")</f>
        <v>0</v>
      </c>
      <c r="R16" s="24">
        <f>COUNTIF('ورود اطلاعات'!P$6:P$45,"=3.5")</f>
        <v>0</v>
      </c>
      <c r="S16" s="25"/>
      <c r="T16" s="26" t="e">
        <f>D16*100/'ورود اطلاعات'!$Z$4</f>
        <v>#DIV/0!</v>
      </c>
      <c r="U16" s="26" t="e">
        <f>E16*100/'ورود اطلاعات'!$Z$4</f>
        <v>#DIV/0!</v>
      </c>
      <c r="V16" s="26" t="e">
        <f>F16*100/'ورود اطلاعات'!$Z$4</f>
        <v>#DIV/0!</v>
      </c>
      <c r="W16" s="26" t="e">
        <f>G16*100/'ورود اطلاعات'!$Z$4</f>
        <v>#DIV/0!</v>
      </c>
      <c r="X16" s="26" t="e">
        <f>H16*100/'ورود اطلاعات'!$Z$4</f>
        <v>#DIV/0!</v>
      </c>
      <c r="Y16" s="26" t="e">
        <f>I16*100/'ورود اطلاعات'!$Z$4</f>
        <v>#DIV/0!</v>
      </c>
      <c r="Z16" s="26" t="e">
        <f>J16*100/'ورود اطلاعات'!$Z$4</f>
        <v>#DIV/0!</v>
      </c>
      <c r="AA16" s="26" t="e">
        <f>K16*100/'ورود اطلاعات'!$Z$4</f>
        <v>#DIV/0!</v>
      </c>
      <c r="AB16" s="26" t="e">
        <f>L16*100/'ورود اطلاعات'!$Z$4</f>
        <v>#DIV/0!</v>
      </c>
      <c r="AC16" s="26" t="e">
        <f>M16*100/'ورود اطلاعات'!$Z$4</f>
        <v>#DIV/0!</v>
      </c>
      <c r="AD16" s="26" t="e">
        <f>N16*100/'ورود اطلاعات'!$Z$4</f>
        <v>#DIV/0!</v>
      </c>
      <c r="AE16" s="26" t="e">
        <f>O16*100/'ورود اطلاعات'!$Z$4</f>
        <v>#DIV/0!</v>
      </c>
      <c r="AF16" s="26" t="e">
        <f>P16*100/'ورود اطلاعات'!$Z$4</f>
        <v>#DIV/0!</v>
      </c>
      <c r="AG16" s="26" t="e">
        <f>Q16*100/'ورود اطلاعات'!$Z$4</f>
        <v>#DIV/0!</v>
      </c>
      <c r="AH16" s="26" t="e">
        <f>R16*100/'ورود اطلاعات'!$Z$4</f>
        <v>#DIV/0!</v>
      </c>
      <c r="AI16" s="20">
        <f t="shared" si="0"/>
        <v>0</v>
      </c>
      <c r="AJ16" s="21" t="e">
        <f t="shared" si="1"/>
        <v>#DIV/0!</v>
      </c>
    </row>
    <row r="17" spans="1:36" ht="24" customHeight="1">
      <c r="A17" s="14">
        <v>15</v>
      </c>
      <c r="B17" s="27">
        <f>'ورود اطلاعات'!Q4</f>
        <v>0</v>
      </c>
      <c r="C17" s="16">
        <f>'ورود اطلاعات'!Q1</f>
        <v>0</v>
      </c>
      <c r="D17" s="17">
        <f>COUNTIF('ورود اطلاعات'!Q$6:Q$45,"=0")</f>
        <v>0</v>
      </c>
      <c r="E17" s="17">
        <f>COUNTIF('ورود اطلاعات'!Q$6:Q$45,"=0.25")</f>
        <v>0</v>
      </c>
      <c r="F17" s="17">
        <f>COUNTIF('ورود اطلاعات'!Q$6:Q$45,"=0.5")</f>
        <v>0</v>
      </c>
      <c r="G17" s="17">
        <f>COUNTIF('ورود اطلاعات'!Q$6:Q$45,"=0.75")</f>
        <v>0</v>
      </c>
      <c r="H17" s="17">
        <f>COUNTIF('ورود اطلاعات'!Q$6:Q$45,"=1")</f>
        <v>0</v>
      </c>
      <c r="I17" s="17">
        <f>COUNTIF('ورود اطلاعات'!Q$6:Q$45,"=1.25")</f>
        <v>0</v>
      </c>
      <c r="J17" s="17">
        <f>COUNTIF('ورود اطلاعات'!Q$6:Q$45,"=1.5")</f>
        <v>0</v>
      </c>
      <c r="K17" s="17">
        <f>COUNTIF('ورود اطلاعات'!Q$6:Q$45,"=1.75")</f>
        <v>0</v>
      </c>
      <c r="L17" s="17">
        <f>COUNTIF('ورود اطلاعات'!Q$6:Q$45,"=2")</f>
        <v>0</v>
      </c>
      <c r="M17" s="17">
        <f>COUNTIF('ورود اطلاعات'!Q$6:Q$45,"=2.25")</f>
        <v>0</v>
      </c>
      <c r="N17" s="17">
        <f>COUNTIF('ورود اطلاعات'!Q$6:Q$45,"=2.5")</f>
        <v>0</v>
      </c>
      <c r="O17" s="17">
        <f>COUNTIF('ورود اطلاعات'!Q$6:Q$45,"=2.75")</f>
        <v>0</v>
      </c>
      <c r="P17" s="17">
        <f>COUNTIF('ورود اطلاعات'!Q$6:Q$45,"=3")</f>
        <v>0</v>
      </c>
      <c r="Q17" s="17">
        <f>COUNTIF('ورود اطلاعات'!Q$6:Q$45,"=3.25")</f>
        <v>0</v>
      </c>
      <c r="R17" s="17">
        <f>COUNTIF('ورود اطلاعات'!Q$6:Q$45,"=3.5")</f>
        <v>0</v>
      </c>
      <c r="S17" s="18"/>
      <c r="T17" s="19" t="e">
        <f>D17*100/'ورود اطلاعات'!$Z$4</f>
        <v>#DIV/0!</v>
      </c>
      <c r="U17" s="19" t="e">
        <f>E17*100/'ورود اطلاعات'!$Z$4</f>
        <v>#DIV/0!</v>
      </c>
      <c r="V17" s="19" t="e">
        <f>F17*100/'ورود اطلاعات'!$Z$4</f>
        <v>#DIV/0!</v>
      </c>
      <c r="W17" s="19" t="e">
        <f>G17*100/'ورود اطلاعات'!$Z$4</f>
        <v>#DIV/0!</v>
      </c>
      <c r="X17" s="19" t="e">
        <f>H17*100/'ورود اطلاعات'!$Z$4</f>
        <v>#DIV/0!</v>
      </c>
      <c r="Y17" s="19" t="e">
        <f>I17*100/'ورود اطلاعات'!$Z$4</f>
        <v>#DIV/0!</v>
      </c>
      <c r="Z17" s="19" t="e">
        <f>J17*100/'ورود اطلاعات'!$Z$4</f>
        <v>#DIV/0!</v>
      </c>
      <c r="AA17" s="19" t="e">
        <f>K17*100/'ورود اطلاعات'!$Z$4</f>
        <v>#DIV/0!</v>
      </c>
      <c r="AB17" s="19" t="e">
        <f>L17*100/'ورود اطلاعات'!$Z$4</f>
        <v>#DIV/0!</v>
      </c>
      <c r="AC17" s="19" t="e">
        <f>M17*100/'ورود اطلاعات'!$Z$4</f>
        <v>#DIV/0!</v>
      </c>
      <c r="AD17" s="19" t="e">
        <f>N17*100/'ورود اطلاعات'!$Z$4</f>
        <v>#DIV/0!</v>
      </c>
      <c r="AE17" s="19" t="e">
        <f>O17*100/'ورود اطلاعات'!$Z$4</f>
        <v>#DIV/0!</v>
      </c>
      <c r="AF17" s="19" t="e">
        <f>P17*100/'ورود اطلاعات'!$Z$4</f>
        <v>#DIV/0!</v>
      </c>
      <c r="AG17" s="19" t="e">
        <f>Q17*100/'ورود اطلاعات'!$Z$4</f>
        <v>#DIV/0!</v>
      </c>
      <c r="AH17" s="19" t="e">
        <f>R17*100/'ورود اطلاعات'!$Z$4</f>
        <v>#DIV/0!</v>
      </c>
      <c r="AI17" s="20">
        <f t="shared" si="0"/>
        <v>0</v>
      </c>
      <c r="AJ17" s="21" t="e">
        <f t="shared" si="1"/>
        <v>#DIV/0!</v>
      </c>
    </row>
    <row r="18" spans="1:36" ht="24" hidden="1" customHeight="1">
      <c r="A18" s="14">
        <v>16</v>
      </c>
      <c r="B18" s="23">
        <f>'ورود اطلاعات'!R4</f>
        <v>0</v>
      </c>
      <c r="C18" s="16">
        <f>'ورود اطلاعات'!R1</f>
        <v>0</v>
      </c>
      <c r="D18" s="24">
        <f>COUNTIF('ورود اطلاعات'!R$6:R$45,"=0")</f>
        <v>0</v>
      </c>
      <c r="E18" s="24">
        <f>COUNTIF('ورود اطلاعات'!R$6:R$45,"=0.25")</f>
        <v>0</v>
      </c>
      <c r="F18" s="24">
        <f>COUNTIF('ورود اطلاعات'!R$6:R$45,"=0.5")</f>
        <v>0</v>
      </c>
      <c r="G18" s="24">
        <f>COUNTIF('ورود اطلاعات'!R$6:R$45,"=0.75")</f>
        <v>0</v>
      </c>
      <c r="H18" s="24">
        <f>COUNTIF('ورود اطلاعات'!R$6:R$45,"=1")</f>
        <v>0</v>
      </c>
      <c r="I18" s="24">
        <f>COUNTIF('ورود اطلاعات'!R$6:R$45,"=1.25")</f>
        <v>0</v>
      </c>
      <c r="J18" s="24">
        <f>COUNTIF('ورود اطلاعات'!R$6:R$45,"=1.5")</f>
        <v>0</v>
      </c>
      <c r="K18" s="24">
        <f>COUNTIF('ورود اطلاعات'!R$6:R$45,"=1.75")</f>
        <v>0</v>
      </c>
      <c r="L18" s="24">
        <f>COUNTIF('ورود اطلاعات'!R$6:R$45,"=2")</f>
        <v>0</v>
      </c>
      <c r="M18" s="24">
        <f>COUNTIF('ورود اطلاعات'!R$6:R$45,"=2.25")</f>
        <v>0</v>
      </c>
      <c r="N18" s="24">
        <f>COUNTIF('ورود اطلاعات'!R$6:R$45,"=2.5")</f>
        <v>0</v>
      </c>
      <c r="O18" s="24">
        <f>COUNTIF('ورود اطلاعات'!R$6:R$45,"=2.75")</f>
        <v>0</v>
      </c>
      <c r="P18" s="24">
        <f>COUNTIF('ورود اطلاعات'!R$6:R$45,"=3")</f>
        <v>0</v>
      </c>
      <c r="Q18" s="24">
        <f>COUNTIF('ورود اطلاعات'!R$6:R$45,"=3.25")</f>
        <v>0</v>
      </c>
      <c r="R18" s="24">
        <f>COUNTIF('ورود اطلاعات'!R$6:R$45,"=3.5")</f>
        <v>0</v>
      </c>
      <c r="S18" s="25"/>
      <c r="T18" s="26" t="e">
        <f>D18*100/'ورود اطلاعات'!$Z$4</f>
        <v>#DIV/0!</v>
      </c>
      <c r="U18" s="26" t="e">
        <f>E18*100/'ورود اطلاعات'!$Z$4</f>
        <v>#DIV/0!</v>
      </c>
      <c r="V18" s="26" t="e">
        <f>F18*100/'ورود اطلاعات'!$Z$4</f>
        <v>#DIV/0!</v>
      </c>
      <c r="W18" s="26" t="e">
        <f>G18*100/'ورود اطلاعات'!$Z$4</f>
        <v>#DIV/0!</v>
      </c>
      <c r="X18" s="26" t="e">
        <f>H18*100/'ورود اطلاعات'!$Z$4</f>
        <v>#DIV/0!</v>
      </c>
      <c r="Y18" s="26" t="e">
        <f>I18*100/'ورود اطلاعات'!$Z$4</f>
        <v>#DIV/0!</v>
      </c>
      <c r="Z18" s="26" t="e">
        <f>J18*100/'ورود اطلاعات'!$Z$4</f>
        <v>#DIV/0!</v>
      </c>
      <c r="AA18" s="26" t="e">
        <f>K18*100/'ورود اطلاعات'!$Z$4</f>
        <v>#DIV/0!</v>
      </c>
      <c r="AB18" s="26" t="e">
        <f>L18*100/'ورود اطلاعات'!$Z$4</f>
        <v>#DIV/0!</v>
      </c>
      <c r="AC18" s="26" t="e">
        <f>M18*100/'ورود اطلاعات'!$Z$4</f>
        <v>#DIV/0!</v>
      </c>
      <c r="AD18" s="26" t="e">
        <f>N18*100/'ورود اطلاعات'!$Z$4</f>
        <v>#DIV/0!</v>
      </c>
      <c r="AE18" s="26" t="e">
        <f>O18*100/'ورود اطلاعات'!$Z$4</f>
        <v>#DIV/0!</v>
      </c>
      <c r="AF18" s="26" t="e">
        <f>P18*100/'ورود اطلاعات'!$Z$4</f>
        <v>#DIV/0!</v>
      </c>
      <c r="AG18" s="26" t="e">
        <f>Q18*100/'ورود اطلاعات'!$Z$4</f>
        <v>#DIV/0!</v>
      </c>
      <c r="AH18" s="26" t="e">
        <f>R18*100/'ورود اطلاعات'!$Z$4</f>
        <v>#DIV/0!</v>
      </c>
      <c r="AI18" s="20">
        <f t="shared" si="0"/>
        <v>0</v>
      </c>
      <c r="AJ18" s="21" t="e">
        <f t="shared" si="1"/>
        <v>#DIV/0!</v>
      </c>
    </row>
    <row r="19" spans="1:36" ht="24" hidden="1" customHeight="1">
      <c r="A19" s="14">
        <v>17</v>
      </c>
      <c r="B19" s="27">
        <f>'ورود اطلاعات'!S4</f>
        <v>0</v>
      </c>
      <c r="C19" s="16">
        <f>'ورود اطلاعات'!S1</f>
        <v>0</v>
      </c>
      <c r="D19" s="17">
        <f>COUNTIF('ورود اطلاعات'!S$6:S$45,"=0")</f>
        <v>0</v>
      </c>
      <c r="E19" s="17">
        <f>COUNTIF('ورود اطلاعات'!S$6:S$45,"=0.25")</f>
        <v>0</v>
      </c>
      <c r="F19" s="17">
        <f>COUNTIF('ورود اطلاعات'!S$6:S$45,"=0.5")</f>
        <v>0</v>
      </c>
      <c r="G19" s="17">
        <f>COUNTIF('ورود اطلاعات'!S$6:S$45,"=0.75")</f>
        <v>0</v>
      </c>
      <c r="H19" s="17">
        <f>COUNTIF('ورود اطلاعات'!S$6:S$45,"=1")</f>
        <v>0</v>
      </c>
      <c r="I19" s="17">
        <f>COUNTIF('ورود اطلاعات'!S$6:S$45,"=1.25")</f>
        <v>0</v>
      </c>
      <c r="J19" s="17">
        <f>COUNTIF('ورود اطلاعات'!S$6:S$45,"=1.5")</f>
        <v>0</v>
      </c>
      <c r="K19" s="17">
        <f>COUNTIF('ورود اطلاعات'!S$6:S$45,"=1.75")</f>
        <v>0</v>
      </c>
      <c r="L19" s="17">
        <f>COUNTIF('ورود اطلاعات'!S$6:S$45,"=2")</f>
        <v>0</v>
      </c>
      <c r="M19" s="17">
        <f>COUNTIF('ورود اطلاعات'!S$6:S$45,"=2.25")</f>
        <v>0</v>
      </c>
      <c r="N19" s="17">
        <f>COUNTIF('ورود اطلاعات'!S$6:S$45,"=2.5")</f>
        <v>0</v>
      </c>
      <c r="O19" s="17">
        <f>COUNTIF('ورود اطلاعات'!S$6:S$45,"=2.75")</f>
        <v>0</v>
      </c>
      <c r="P19" s="17">
        <f>COUNTIF('ورود اطلاعات'!S$6:S$45,"=3")</f>
        <v>0</v>
      </c>
      <c r="Q19" s="17">
        <f>COUNTIF('ورود اطلاعات'!S$6:S$45,"=3.25")</f>
        <v>0</v>
      </c>
      <c r="R19" s="17">
        <f>COUNTIF('ورود اطلاعات'!S$6:S$45,"=3.5")</f>
        <v>0</v>
      </c>
      <c r="S19" s="18"/>
      <c r="T19" s="19" t="e">
        <f>D19*100/'ورود اطلاعات'!$Z$4</f>
        <v>#DIV/0!</v>
      </c>
      <c r="U19" s="19" t="e">
        <f>E19*100/'ورود اطلاعات'!$Z$4</f>
        <v>#DIV/0!</v>
      </c>
      <c r="V19" s="19" t="e">
        <f>F19*100/'ورود اطلاعات'!$Z$4</f>
        <v>#DIV/0!</v>
      </c>
      <c r="W19" s="19" t="e">
        <f>G19*100/'ورود اطلاعات'!$Z$4</f>
        <v>#DIV/0!</v>
      </c>
      <c r="X19" s="19" t="e">
        <f>H19*100/'ورود اطلاعات'!$Z$4</f>
        <v>#DIV/0!</v>
      </c>
      <c r="Y19" s="19" t="e">
        <f>I19*100/'ورود اطلاعات'!$Z$4</f>
        <v>#DIV/0!</v>
      </c>
      <c r="Z19" s="19" t="e">
        <f>J19*100/'ورود اطلاعات'!$Z$4</f>
        <v>#DIV/0!</v>
      </c>
      <c r="AA19" s="19" t="e">
        <f>K19*100/'ورود اطلاعات'!$Z$4</f>
        <v>#DIV/0!</v>
      </c>
      <c r="AB19" s="19" t="e">
        <f>L19*100/'ورود اطلاعات'!$Z$4</f>
        <v>#DIV/0!</v>
      </c>
      <c r="AC19" s="19" t="e">
        <f>M19*100/'ورود اطلاعات'!$Z$4</f>
        <v>#DIV/0!</v>
      </c>
      <c r="AD19" s="19" t="e">
        <f>N19*100/'ورود اطلاعات'!$Z$4</f>
        <v>#DIV/0!</v>
      </c>
      <c r="AE19" s="19" t="e">
        <f>O19*100/'ورود اطلاعات'!$Z$4</f>
        <v>#DIV/0!</v>
      </c>
      <c r="AF19" s="19" t="e">
        <f>P19*100/'ورود اطلاعات'!$Z$4</f>
        <v>#DIV/0!</v>
      </c>
      <c r="AG19" s="19" t="e">
        <f>Q19*100/'ورود اطلاعات'!$Z$4</f>
        <v>#DIV/0!</v>
      </c>
      <c r="AH19" s="19" t="e">
        <f>R19*100/'ورود اطلاعات'!$Z$4</f>
        <v>#DIV/0!</v>
      </c>
      <c r="AI19" s="20">
        <f t="shared" si="0"/>
        <v>0</v>
      </c>
      <c r="AJ19" s="21" t="e">
        <f t="shared" si="1"/>
        <v>#DIV/0!</v>
      </c>
    </row>
    <row r="20" spans="1:36" ht="24" hidden="1" customHeight="1">
      <c r="A20" s="14">
        <v>18</v>
      </c>
      <c r="B20" s="23">
        <f>'ورود اطلاعات'!T4</f>
        <v>0</v>
      </c>
      <c r="C20" s="16">
        <f>'ورود اطلاعات'!T1</f>
        <v>0</v>
      </c>
      <c r="D20" s="24">
        <f>COUNTIF('ورود اطلاعات'!T$6:T$45,"=0")</f>
        <v>0</v>
      </c>
      <c r="E20" s="24">
        <f>COUNTIF('ورود اطلاعات'!T$6:T$45,"=0.25")</f>
        <v>0</v>
      </c>
      <c r="F20" s="24">
        <f>COUNTIF('ورود اطلاعات'!T$6:T$45,"=0.5")</f>
        <v>0</v>
      </c>
      <c r="G20" s="24">
        <f>COUNTIF('ورود اطلاعات'!T$6:T$45,"=0.75")</f>
        <v>0</v>
      </c>
      <c r="H20" s="24">
        <f>COUNTIF('ورود اطلاعات'!T$6:T$45,"=1")</f>
        <v>0</v>
      </c>
      <c r="I20" s="24">
        <f>COUNTIF('ورود اطلاعات'!T$6:T$45,"=1.25")</f>
        <v>0</v>
      </c>
      <c r="J20" s="24">
        <f>COUNTIF('ورود اطلاعات'!T$6:T$45,"=1.5")</f>
        <v>0</v>
      </c>
      <c r="K20" s="24">
        <f>COUNTIF('ورود اطلاعات'!T$6:T$45,"=1.75")</f>
        <v>0</v>
      </c>
      <c r="L20" s="24">
        <f>COUNTIF('ورود اطلاعات'!T$6:T$45,"=2")</f>
        <v>0</v>
      </c>
      <c r="M20" s="24">
        <f>COUNTIF('ورود اطلاعات'!T$6:T$45,"=2.25")</f>
        <v>0</v>
      </c>
      <c r="N20" s="24">
        <f>COUNTIF('ورود اطلاعات'!T$6:T$45,"=2.5")</f>
        <v>0</v>
      </c>
      <c r="O20" s="24">
        <f>COUNTIF('ورود اطلاعات'!T$6:T$45,"=2.75")</f>
        <v>0</v>
      </c>
      <c r="P20" s="24">
        <f>COUNTIF('ورود اطلاعات'!T$6:T$45,"=3")</f>
        <v>0</v>
      </c>
      <c r="Q20" s="24">
        <f>COUNTIF('ورود اطلاعات'!T$6:T$45,"=3.25")</f>
        <v>0</v>
      </c>
      <c r="R20" s="24">
        <f>COUNTIF('ورود اطلاعات'!T$6:T$45,"=3.5")</f>
        <v>0</v>
      </c>
      <c r="S20" s="25"/>
      <c r="T20" s="26" t="e">
        <f>D20*100/'ورود اطلاعات'!$Z$4</f>
        <v>#DIV/0!</v>
      </c>
      <c r="U20" s="26" t="e">
        <f>E20*100/'ورود اطلاعات'!$Z$4</f>
        <v>#DIV/0!</v>
      </c>
      <c r="V20" s="26" t="e">
        <f>F20*100/'ورود اطلاعات'!$Z$4</f>
        <v>#DIV/0!</v>
      </c>
      <c r="W20" s="26" t="e">
        <f>G20*100/'ورود اطلاعات'!$Z$4</f>
        <v>#DIV/0!</v>
      </c>
      <c r="X20" s="26" t="e">
        <f>H20*100/'ورود اطلاعات'!$Z$4</f>
        <v>#DIV/0!</v>
      </c>
      <c r="Y20" s="26" t="e">
        <f>I20*100/'ورود اطلاعات'!$Z$4</f>
        <v>#DIV/0!</v>
      </c>
      <c r="Z20" s="26" t="e">
        <f>J20*100/'ورود اطلاعات'!$Z$4</f>
        <v>#DIV/0!</v>
      </c>
      <c r="AA20" s="26" t="e">
        <f>K20*100/'ورود اطلاعات'!$Z$4</f>
        <v>#DIV/0!</v>
      </c>
      <c r="AB20" s="26" t="e">
        <f>L20*100/'ورود اطلاعات'!$Z$4</f>
        <v>#DIV/0!</v>
      </c>
      <c r="AC20" s="26" t="e">
        <f>M20*100/'ورود اطلاعات'!$Z$4</f>
        <v>#DIV/0!</v>
      </c>
      <c r="AD20" s="26" t="e">
        <f>N20*100/'ورود اطلاعات'!$Z$4</f>
        <v>#DIV/0!</v>
      </c>
      <c r="AE20" s="26" t="e">
        <f>O20*100/'ورود اطلاعات'!$Z$4</f>
        <v>#DIV/0!</v>
      </c>
      <c r="AF20" s="26" t="e">
        <f>P20*100/'ورود اطلاعات'!$Z$4</f>
        <v>#DIV/0!</v>
      </c>
      <c r="AG20" s="26" t="e">
        <f>Q20*100/'ورود اطلاعات'!$Z$4</f>
        <v>#DIV/0!</v>
      </c>
      <c r="AH20" s="26" t="e">
        <f>R20*100/'ورود اطلاعات'!$Z$4</f>
        <v>#DIV/0!</v>
      </c>
      <c r="AI20" s="20">
        <f t="shared" si="0"/>
        <v>0</v>
      </c>
      <c r="AJ20" s="21" t="e">
        <f t="shared" si="1"/>
        <v>#DIV/0!</v>
      </c>
    </row>
    <row r="21" spans="1:36" ht="24" hidden="1" customHeight="1">
      <c r="A21" s="14">
        <v>19</v>
      </c>
      <c r="B21" s="27">
        <f>'ورود اطلاعات'!U4</f>
        <v>0</v>
      </c>
      <c r="C21" s="16">
        <f>'ورود اطلاعات'!U1</f>
        <v>0</v>
      </c>
      <c r="D21" s="17">
        <f>COUNTIF('ورود اطلاعات'!U$6:U$45,"=0")</f>
        <v>0</v>
      </c>
      <c r="E21" s="17">
        <f>COUNTIF('ورود اطلاعات'!U$6:U$45,"=0.25")</f>
        <v>0</v>
      </c>
      <c r="F21" s="17">
        <f>COUNTIF('ورود اطلاعات'!U$6:U$45,"=0.5")</f>
        <v>0</v>
      </c>
      <c r="G21" s="17">
        <f>COUNTIF('ورود اطلاعات'!U$6:U$45,"=0.75")</f>
        <v>0</v>
      </c>
      <c r="H21" s="17">
        <f>COUNTIF('ورود اطلاعات'!U$6:U$45,"=1")</f>
        <v>0</v>
      </c>
      <c r="I21" s="17">
        <f>COUNTIF('ورود اطلاعات'!U$6:U$45,"=1.25")</f>
        <v>0</v>
      </c>
      <c r="J21" s="17">
        <f>COUNTIF('ورود اطلاعات'!U$6:U$45,"=1.5")</f>
        <v>0</v>
      </c>
      <c r="K21" s="17">
        <f>COUNTIF('ورود اطلاعات'!U$6:U$45,"=1.75")</f>
        <v>0</v>
      </c>
      <c r="L21" s="17">
        <f>COUNTIF('ورود اطلاعات'!U$6:U$45,"=2")</f>
        <v>0</v>
      </c>
      <c r="M21" s="17">
        <f>COUNTIF('ورود اطلاعات'!U$6:U$45,"=2.25")</f>
        <v>0</v>
      </c>
      <c r="N21" s="17">
        <f>COUNTIF('ورود اطلاعات'!U$6:U$45,"=2.5")</f>
        <v>0</v>
      </c>
      <c r="O21" s="17">
        <f>COUNTIF('ورود اطلاعات'!U$6:U$45,"=2.75")</f>
        <v>0</v>
      </c>
      <c r="P21" s="17">
        <f>COUNTIF('ورود اطلاعات'!U$6:U$45,"=3")</f>
        <v>0</v>
      </c>
      <c r="Q21" s="17">
        <f>COUNTIF('ورود اطلاعات'!U$6:U$45,"=3.25")</f>
        <v>0</v>
      </c>
      <c r="R21" s="17">
        <f>COUNTIF('ورود اطلاعات'!U$6:U$45,"=3.5")</f>
        <v>0</v>
      </c>
      <c r="S21" s="28"/>
      <c r="T21" s="19" t="e">
        <f>D21*100/'ورود اطلاعات'!$Z$4</f>
        <v>#DIV/0!</v>
      </c>
      <c r="U21" s="19" t="e">
        <f>E21*100/'ورود اطلاعات'!$Z$4</f>
        <v>#DIV/0!</v>
      </c>
      <c r="V21" s="19" t="e">
        <f>F21*100/'ورود اطلاعات'!$Z$4</f>
        <v>#DIV/0!</v>
      </c>
      <c r="W21" s="19" t="e">
        <f>G21*100/'ورود اطلاعات'!$Z$4</f>
        <v>#DIV/0!</v>
      </c>
      <c r="X21" s="19" t="e">
        <f>H21*100/'ورود اطلاعات'!$Z$4</f>
        <v>#DIV/0!</v>
      </c>
      <c r="Y21" s="19" t="e">
        <f>I21*100/'ورود اطلاعات'!$Z$4</f>
        <v>#DIV/0!</v>
      </c>
      <c r="Z21" s="19" t="e">
        <f>J21*100/'ورود اطلاعات'!$Z$4</f>
        <v>#DIV/0!</v>
      </c>
      <c r="AA21" s="19" t="e">
        <f>K21*100/'ورود اطلاعات'!$Z$4</f>
        <v>#DIV/0!</v>
      </c>
      <c r="AB21" s="19" t="e">
        <f>L21*100/'ورود اطلاعات'!$Z$4</f>
        <v>#DIV/0!</v>
      </c>
      <c r="AC21" s="19" t="e">
        <f>M21*100/'ورود اطلاعات'!$Z$4</f>
        <v>#DIV/0!</v>
      </c>
      <c r="AD21" s="19" t="e">
        <f>N21*100/'ورود اطلاعات'!$Z$4</f>
        <v>#DIV/0!</v>
      </c>
      <c r="AE21" s="19" t="e">
        <f>O21*100/'ورود اطلاعات'!$Z$4</f>
        <v>#DIV/0!</v>
      </c>
      <c r="AF21" s="19" t="e">
        <f>P21*100/'ورود اطلاعات'!$Z$4</f>
        <v>#DIV/0!</v>
      </c>
      <c r="AG21" s="19" t="e">
        <f>Q21*100/'ورود اطلاعات'!$Z$4</f>
        <v>#DIV/0!</v>
      </c>
      <c r="AH21" s="19" t="e">
        <f>R21*100/'ورود اطلاعات'!$Z$4</f>
        <v>#DIV/0!</v>
      </c>
      <c r="AI21" s="20">
        <f t="shared" si="0"/>
        <v>0</v>
      </c>
      <c r="AJ21" s="21" t="e">
        <f t="shared" si="1"/>
        <v>#DIV/0!</v>
      </c>
    </row>
    <row r="22" spans="1:36" ht="24" hidden="1" customHeight="1">
      <c r="A22" s="14">
        <v>20</v>
      </c>
      <c r="B22" s="23">
        <f>'ورود اطلاعات'!V4</f>
        <v>0</v>
      </c>
      <c r="C22" s="16">
        <f>'ورود اطلاعات'!V1</f>
        <v>0</v>
      </c>
      <c r="D22" s="24">
        <f>COUNTIF('ورود اطلاعات'!V$6:V$45,"=0")</f>
        <v>0</v>
      </c>
      <c r="E22" s="24">
        <f>COUNTIF('ورود اطلاعات'!V$6:V$45,"=0.25")</f>
        <v>0</v>
      </c>
      <c r="F22" s="24">
        <f>COUNTIF('ورود اطلاعات'!V$6:V$45,"=0.5")</f>
        <v>0</v>
      </c>
      <c r="G22" s="24">
        <f>COUNTIF('ورود اطلاعات'!V$6:V$45,"=0.75")</f>
        <v>0</v>
      </c>
      <c r="H22" s="24">
        <f>COUNTIF('ورود اطلاعات'!V$6:V$45,"=1")</f>
        <v>0</v>
      </c>
      <c r="I22" s="24">
        <f>COUNTIF('ورود اطلاعات'!V$6:V$45,"=1.25")</f>
        <v>0</v>
      </c>
      <c r="J22" s="24">
        <f>COUNTIF('ورود اطلاعات'!V$6:V$45,"=1.5")</f>
        <v>0</v>
      </c>
      <c r="K22" s="24">
        <f>COUNTIF('ورود اطلاعات'!V$6:V$45,"=1.75")</f>
        <v>0</v>
      </c>
      <c r="L22" s="24">
        <f>COUNTIF('ورود اطلاعات'!V$6:V$45,"=2")</f>
        <v>0</v>
      </c>
      <c r="M22" s="24">
        <f>COUNTIF('ورود اطلاعات'!V$6:V$45,"=2.25")</f>
        <v>0</v>
      </c>
      <c r="N22" s="24">
        <f>COUNTIF('ورود اطلاعات'!V$6:V$45,"=2.5")</f>
        <v>0</v>
      </c>
      <c r="O22" s="24">
        <f>COUNTIF('ورود اطلاعات'!V$6:V$45,"=2.75")</f>
        <v>0</v>
      </c>
      <c r="P22" s="24">
        <f>COUNTIF('ورود اطلاعات'!V$6:V$45,"=3")</f>
        <v>0</v>
      </c>
      <c r="Q22" s="24">
        <f>COUNTIF('ورود اطلاعات'!V$6:V$45,"=3.25")</f>
        <v>0</v>
      </c>
      <c r="R22" s="24">
        <f>COUNTIF('ورود اطلاعات'!V$6:V$45,"=3.5")</f>
        <v>0</v>
      </c>
      <c r="S22" s="29"/>
      <c r="T22" s="26" t="e">
        <f>D22*100/'ورود اطلاعات'!$Z$4</f>
        <v>#DIV/0!</v>
      </c>
      <c r="U22" s="26" t="e">
        <f>E22*100/'ورود اطلاعات'!$Z$4</f>
        <v>#DIV/0!</v>
      </c>
      <c r="V22" s="26" t="e">
        <f>F22*100/'ورود اطلاعات'!$Z$4</f>
        <v>#DIV/0!</v>
      </c>
      <c r="W22" s="26" t="e">
        <f>G22*100/'ورود اطلاعات'!$Z$4</f>
        <v>#DIV/0!</v>
      </c>
      <c r="X22" s="26" t="e">
        <f>H22*100/'ورود اطلاعات'!$Z$4</f>
        <v>#DIV/0!</v>
      </c>
      <c r="Y22" s="26" t="e">
        <f>I22*100/'ورود اطلاعات'!$Z$4</f>
        <v>#DIV/0!</v>
      </c>
      <c r="Z22" s="26" t="e">
        <f>J22*100/'ورود اطلاعات'!$Z$4</f>
        <v>#DIV/0!</v>
      </c>
      <c r="AA22" s="26" t="e">
        <f>K22*100/'ورود اطلاعات'!$Z$4</f>
        <v>#DIV/0!</v>
      </c>
      <c r="AB22" s="26" t="e">
        <f>L22*100/'ورود اطلاعات'!$Z$4</f>
        <v>#DIV/0!</v>
      </c>
      <c r="AC22" s="26" t="e">
        <f>M22*100/'ورود اطلاعات'!$Z$4</f>
        <v>#DIV/0!</v>
      </c>
      <c r="AD22" s="26" t="e">
        <f>N22*100/'ورود اطلاعات'!$Z$4</f>
        <v>#DIV/0!</v>
      </c>
      <c r="AE22" s="26" t="e">
        <f>O22*100/'ورود اطلاعات'!$Z$4</f>
        <v>#DIV/0!</v>
      </c>
      <c r="AF22" s="26" t="e">
        <f>P22*100/'ورود اطلاعات'!$Z$4</f>
        <v>#DIV/0!</v>
      </c>
      <c r="AG22" s="26" t="e">
        <f>Q22*100/'ورود اطلاعات'!$Z$4</f>
        <v>#DIV/0!</v>
      </c>
      <c r="AH22" s="26" t="e">
        <f>R22*100/'ورود اطلاعات'!$Z$4</f>
        <v>#DIV/0!</v>
      </c>
      <c r="AI22" s="20">
        <f t="shared" si="0"/>
        <v>0</v>
      </c>
      <c r="AJ22" s="21" t="e">
        <f t="shared" si="1"/>
        <v>#DIV/0!</v>
      </c>
    </row>
    <row r="23" spans="1:36" ht="15" customHeight="1"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</row>
    <row r="24" spans="1:36" ht="18.75" customHeight="1">
      <c r="C24" s="88" t="s">
        <v>76</v>
      </c>
      <c r="D24" s="88" t="e">
        <f>SUM(D3:D22)/'ورود اطلاعات'!$Z$5</f>
        <v>#DIV/0!</v>
      </c>
      <c r="E24" s="88" t="e">
        <f>SUM(E3:E22)/'ورود اطلاعات'!$Z$5</f>
        <v>#DIV/0!</v>
      </c>
      <c r="F24" s="88" t="e">
        <f>SUM(F3:F22)/'ورود اطلاعات'!$Z$5</f>
        <v>#DIV/0!</v>
      </c>
      <c r="G24" s="88" t="e">
        <f>SUM(G3:G22)/'ورود اطلاعات'!$Z$5</f>
        <v>#DIV/0!</v>
      </c>
      <c r="H24" s="88" t="e">
        <f>SUM(H3:H22)/'ورود اطلاعات'!$Z$5</f>
        <v>#DIV/0!</v>
      </c>
      <c r="I24" s="88" t="e">
        <f>SUM(I3:I22)/'ورود اطلاعات'!$Z$5</f>
        <v>#DIV/0!</v>
      </c>
      <c r="J24" s="88" t="e">
        <f>SUM(J3:J22)/'ورود اطلاعات'!$Z$5</f>
        <v>#DIV/0!</v>
      </c>
      <c r="K24" s="88" t="e">
        <f>SUM(K3:K22)/'ورود اطلاعات'!$Z$5</f>
        <v>#DIV/0!</v>
      </c>
      <c r="L24" s="88" t="e">
        <f>SUM(L3:L22)/'ورود اطلاعات'!$Z$5</f>
        <v>#DIV/0!</v>
      </c>
      <c r="M24" s="88" t="e">
        <f>SUM(M3:M22)/'ورود اطلاعات'!$Z$5</f>
        <v>#DIV/0!</v>
      </c>
      <c r="N24" s="88" t="e">
        <f>SUM(N3:N22)/'ورود اطلاعات'!$Z$5</f>
        <v>#DIV/0!</v>
      </c>
      <c r="O24" s="88" t="e">
        <f>SUM(O3:O22)/'ورود اطلاعات'!$Z$5</f>
        <v>#DIV/0!</v>
      </c>
      <c r="P24" s="88" t="e">
        <f>SUM(P3:P22)/'ورود اطلاعات'!$Z$5</f>
        <v>#DIV/0!</v>
      </c>
      <c r="Q24" s="88" t="e">
        <f>SUM(Q3:Q22)/'ورود اطلاعات'!$Z$5</f>
        <v>#DIV/0!</v>
      </c>
      <c r="R24" s="88" t="e">
        <f>SUM(R3:R22)/'ورود اطلاعات'!$Z$5</f>
        <v>#DIV/0!</v>
      </c>
      <c r="S24" s="28"/>
      <c r="T24" s="89" t="e">
        <f>SUM(T3:T22)/'ورود اطلاعات'!$Z$5</f>
        <v>#DIV/0!</v>
      </c>
      <c r="U24" s="89" t="e">
        <f>SUM(U3:U22)/'ورود اطلاعات'!$Z$5</f>
        <v>#DIV/0!</v>
      </c>
      <c r="V24" s="89" t="e">
        <f>SUM(V3:V22)/'ورود اطلاعات'!$Z$5</f>
        <v>#DIV/0!</v>
      </c>
      <c r="W24" s="89" t="e">
        <f>SUM(W3:W22)/'ورود اطلاعات'!$Z$5</f>
        <v>#DIV/0!</v>
      </c>
      <c r="X24" s="89" t="e">
        <f>SUM(X3:X22)/'ورود اطلاعات'!$Z$5</f>
        <v>#DIV/0!</v>
      </c>
      <c r="Y24" s="89" t="e">
        <f>SUM(Y3:Y22)/'ورود اطلاعات'!$Z$5</f>
        <v>#DIV/0!</v>
      </c>
      <c r="Z24" s="89" t="e">
        <f>SUM(Z3:Z22)/'ورود اطلاعات'!$Z$5</f>
        <v>#DIV/0!</v>
      </c>
      <c r="AA24" s="89" t="e">
        <f>SUM(AA3:AA22)/'ورود اطلاعات'!$Z$5</f>
        <v>#DIV/0!</v>
      </c>
      <c r="AB24" s="89" t="e">
        <f>SUM(AB3:AB22)/'ورود اطلاعات'!$Z$5</f>
        <v>#DIV/0!</v>
      </c>
      <c r="AC24" s="89" t="e">
        <f>SUM(AC3:AC22)/'ورود اطلاعات'!$Z$5</f>
        <v>#DIV/0!</v>
      </c>
      <c r="AD24" s="89" t="e">
        <f>SUM(AD3:AD22)/'ورود اطلاعات'!$Z$5</f>
        <v>#DIV/0!</v>
      </c>
      <c r="AE24" s="89" t="e">
        <f>SUM(AE3:AE22)/'ورود اطلاعات'!$Z$5</f>
        <v>#DIV/0!</v>
      </c>
      <c r="AF24" s="89" t="e">
        <f>SUM(AF3:AF22)/'ورود اطلاعات'!$Z$5</f>
        <v>#DIV/0!</v>
      </c>
      <c r="AG24" s="89" t="e">
        <f>SUM(AG3:AG22)/'ورود اطلاعات'!$Z$5</f>
        <v>#DIV/0!</v>
      </c>
      <c r="AH24" s="89" t="e">
        <f>SUM(AH3:AH22)/'ورود اطلاعات'!$Z$5</f>
        <v>#DIV/0!</v>
      </c>
      <c r="AI24" s="20" t="e">
        <f t="shared" si="0"/>
        <v>#DIV/0!</v>
      </c>
      <c r="AJ24" s="21" t="e">
        <f>SUM(T24:AH24)</f>
        <v>#DIV/0!</v>
      </c>
    </row>
    <row r="25" spans="1:36" ht="15" customHeight="1">
      <c r="E25" s="127" t="s">
        <v>67</v>
      </c>
      <c r="F25" s="128"/>
      <c r="G25" s="128"/>
      <c r="H25" s="128"/>
      <c r="I25" s="129"/>
    </row>
    <row r="26" spans="1:36">
      <c r="E26" s="127"/>
      <c r="F26" s="128"/>
      <c r="G26" s="128"/>
      <c r="H26" s="128"/>
      <c r="I26" s="129"/>
    </row>
    <row r="27" spans="1:36">
      <c r="E27" s="127"/>
      <c r="F27" s="128"/>
      <c r="G27" s="128"/>
      <c r="H27" s="128"/>
      <c r="I27" s="129"/>
    </row>
    <row r="28" spans="1:36">
      <c r="E28" s="130"/>
      <c r="F28" s="131"/>
      <c r="G28" s="131"/>
      <c r="H28" s="131"/>
      <c r="I28" s="132"/>
    </row>
  </sheetData>
  <autoFilter ref="A1:R26">
    <filterColumn colId="1">
      <customFilters>
        <customFilter operator="notEqual" val="0"/>
      </customFilters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7">
    <mergeCell ref="AK3:AN5"/>
    <mergeCell ref="E25:I28"/>
    <mergeCell ref="A1:A2"/>
    <mergeCell ref="C1:C2"/>
    <mergeCell ref="D1:R1"/>
    <mergeCell ref="T1:AH1"/>
    <mergeCell ref="B1:B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AN31"/>
  <sheetViews>
    <sheetView rightToLeft="1" zoomScale="90" zoomScaleNormal="90" workbookViewId="0">
      <selection activeCell="C1" sqref="C1:C2"/>
    </sheetView>
  </sheetViews>
  <sheetFormatPr defaultColWidth="9.140625" defaultRowHeight="15"/>
  <cols>
    <col min="1" max="1" width="4.140625" style="8" customWidth="1"/>
    <col min="2" max="2" width="5.5703125" style="8" customWidth="1"/>
    <col min="3" max="3" width="31.28515625" style="8" customWidth="1"/>
    <col min="4" max="18" width="4.42578125" style="8" customWidth="1"/>
    <col min="19" max="19" width="2" style="8" customWidth="1"/>
    <col min="20" max="34" width="4.5703125" style="30" customWidth="1"/>
    <col min="35" max="35" width="4.7109375" style="8" customWidth="1"/>
    <col min="36" max="36" width="4.85546875" style="8" customWidth="1"/>
    <col min="37" max="37" width="7.7109375" style="8" customWidth="1"/>
    <col min="38" max="38" width="9.140625" style="8"/>
    <col min="39" max="39" width="8.140625" style="8" customWidth="1"/>
    <col min="40" max="40" width="7" style="8" customWidth="1"/>
    <col min="41" max="41" width="8.140625" style="8" customWidth="1"/>
    <col min="42" max="16384" width="9.140625" style="8"/>
  </cols>
  <sheetData>
    <row r="1" spans="1:40" ht="29.25" customHeight="1" thickTop="1">
      <c r="A1" s="133" t="s">
        <v>0</v>
      </c>
      <c r="B1" s="141" t="s">
        <v>47</v>
      </c>
      <c r="C1" s="135" t="s">
        <v>5</v>
      </c>
      <c r="D1" s="137" t="s">
        <v>57</v>
      </c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7"/>
      <c r="T1" s="139" t="s">
        <v>56</v>
      </c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40"/>
    </row>
    <row r="2" spans="1:40" ht="18.75" hidden="1" customHeight="1">
      <c r="A2" s="134"/>
      <c r="B2" s="142"/>
      <c r="C2" s="136"/>
      <c r="D2" s="9">
        <v>0</v>
      </c>
      <c r="E2" s="10">
        <v>0.25</v>
      </c>
      <c r="F2" s="10">
        <v>0.5</v>
      </c>
      <c r="G2" s="10">
        <v>0.75</v>
      </c>
      <c r="H2" s="10">
        <v>1</v>
      </c>
      <c r="I2" s="10">
        <v>1.25</v>
      </c>
      <c r="J2" s="10">
        <v>1.5</v>
      </c>
      <c r="K2" s="10">
        <v>1.75</v>
      </c>
      <c r="L2" s="10">
        <v>2</v>
      </c>
      <c r="M2" s="10">
        <v>2.25</v>
      </c>
      <c r="N2" s="10">
        <v>2.5</v>
      </c>
      <c r="O2" s="10">
        <v>2.75</v>
      </c>
      <c r="P2" s="10">
        <v>3</v>
      </c>
      <c r="Q2" s="10">
        <v>3.25</v>
      </c>
      <c r="R2" s="11">
        <v>3.5</v>
      </c>
      <c r="S2" s="12"/>
      <c r="T2" s="9">
        <v>0</v>
      </c>
      <c r="U2" s="10">
        <v>0.25</v>
      </c>
      <c r="V2" s="10">
        <v>0.5</v>
      </c>
      <c r="W2" s="10">
        <v>0.75</v>
      </c>
      <c r="X2" s="10">
        <v>1</v>
      </c>
      <c r="Y2" s="10">
        <v>1.25</v>
      </c>
      <c r="Z2" s="10">
        <v>1.5</v>
      </c>
      <c r="AA2" s="10">
        <v>1.75</v>
      </c>
      <c r="AB2" s="10">
        <v>2</v>
      </c>
      <c r="AC2" s="10">
        <v>2.25</v>
      </c>
      <c r="AD2" s="10">
        <v>2.5</v>
      </c>
      <c r="AE2" s="10">
        <v>2.75</v>
      </c>
      <c r="AF2" s="10">
        <v>3</v>
      </c>
      <c r="AG2" s="10">
        <v>3.25</v>
      </c>
      <c r="AH2" s="10">
        <v>3.5</v>
      </c>
      <c r="AI2" s="13" t="s">
        <v>1</v>
      </c>
      <c r="AJ2" s="13" t="s">
        <v>41</v>
      </c>
    </row>
    <row r="3" spans="1:40" ht="18.75">
      <c r="A3" s="14">
        <v>1</v>
      </c>
      <c r="B3" s="15">
        <f>'ورود اطلاعات'!C4</f>
        <v>0</v>
      </c>
      <c r="C3" s="16">
        <f>'ورود اطلاعات'!C1</f>
        <v>0</v>
      </c>
      <c r="D3" s="17">
        <f>COUNTIF('ورود اطلاعات'!C$6:C$45,"=0")</f>
        <v>0</v>
      </c>
      <c r="E3" s="17">
        <f>COUNTIF('ورود اطلاعات'!C$6:C$45,"=0.25")</f>
        <v>0</v>
      </c>
      <c r="F3" s="17">
        <f>COUNTIF('ورود اطلاعات'!C$6:C$45,"=0.5")</f>
        <v>0</v>
      </c>
      <c r="G3" s="17">
        <f>COUNTIF('ورود اطلاعات'!C$6:C$45,"=0.75")</f>
        <v>0</v>
      </c>
      <c r="H3" s="17">
        <f>COUNTIF('ورود اطلاعات'!C$6:C$45,"=1")</f>
        <v>0</v>
      </c>
      <c r="I3" s="17">
        <f>COUNTIF('ورود اطلاعات'!C$6:C$45,"=1.25")</f>
        <v>0</v>
      </c>
      <c r="J3" s="17">
        <f>COUNTIF('ورود اطلاعات'!C$6:C$45,"=1.5")</f>
        <v>0</v>
      </c>
      <c r="K3" s="17">
        <f>COUNTIF('ورود اطلاعات'!C$6:C$45,"=1.75")</f>
        <v>0</v>
      </c>
      <c r="L3" s="17">
        <f>COUNTIF('ورود اطلاعات'!C$6:C$45,"=2")</f>
        <v>0</v>
      </c>
      <c r="M3" s="17">
        <f>COUNTIF('ورود اطلاعات'!C$6:C$45,"=2.25")</f>
        <v>0</v>
      </c>
      <c r="N3" s="17">
        <f>COUNTIF('ورود اطلاعات'!C$6:C$45,"=2.5")</f>
        <v>0</v>
      </c>
      <c r="O3" s="17">
        <f>COUNTIF('ورود اطلاعات'!C$6:C$45,"=2.75")</f>
        <v>0</v>
      </c>
      <c r="P3" s="17">
        <f>COUNTIF('ورود اطلاعات'!C$6:C$45,"=3")</f>
        <v>0</v>
      </c>
      <c r="Q3" s="17">
        <f>COUNTIF('ورود اطلاعات'!C$6:C$45,"=3.25")</f>
        <v>0</v>
      </c>
      <c r="R3" s="17">
        <f>COUNTIF('ورود اطلاعات'!C$6:C$45,"=3.5")</f>
        <v>0</v>
      </c>
      <c r="S3" s="12"/>
      <c r="T3" s="19" t="e">
        <f>D3*100/'ورود اطلاعات'!$Z$4</f>
        <v>#DIV/0!</v>
      </c>
      <c r="U3" s="19" t="e">
        <f>E3*100/'ورود اطلاعات'!$Z$4</f>
        <v>#DIV/0!</v>
      </c>
      <c r="V3" s="19" t="e">
        <f>F3*100/'ورود اطلاعات'!$Z$4</f>
        <v>#DIV/0!</v>
      </c>
      <c r="W3" s="19" t="e">
        <f>G3*100/'ورود اطلاعات'!$Z$4</f>
        <v>#DIV/0!</v>
      </c>
      <c r="X3" s="19" t="e">
        <f>H3*100/'ورود اطلاعات'!$Z$4</f>
        <v>#DIV/0!</v>
      </c>
      <c r="Y3" s="19" t="e">
        <f>I3*100/'ورود اطلاعات'!$Z$4</f>
        <v>#DIV/0!</v>
      </c>
      <c r="Z3" s="19" t="e">
        <f>J3*100/'ورود اطلاعات'!$Z$4</f>
        <v>#DIV/0!</v>
      </c>
      <c r="AA3" s="19" t="e">
        <f>K3*100/'ورود اطلاعات'!$Z$4</f>
        <v>#DIV/0!</v>
      </c>
      <c r="AB3" s="19" t="e">
        <f>L3*100/'ورود اطلاعات'!$Z$4</f>
        <v>#DIV/0!</v>
      </c>
      <c r="AC3" s="19" t="e">
        <f>M3*100/'ورود اطلاعات'!$Z$4</f>
        <v>#DIV/0!</v>
      </c>
      <c r="AD3" s="19" t="e">
        <f>N3*100/'ورود اطلاعات'!$Z$4</f>
        <v>#DIV/0!</v>
      </c>
      <c r="AE3" s="19" t="e">
        <f>O3*100/'ورود اطلاعات'!$Z$4</f>
        <v>#DIV/0!</v>
      </c>
      <c r="AF3" s="19" t="e">
        <f>P3*100/'ورود اطلاعات'!$Z$4</f>
        <v>#DIV/0!</v>
      </c>
      <c r="AG3" s="19" t="e">
        <f>Q3*100/'ورود اطلاعات'!$Z$4</f>
        <v>#DIV/0!</v>
      </c>
      <c r="AH3" s="19" t="e">
        <f>R3*100/'ورود اطلاعات'!$Z$4</f>
        <v>#DIV/0!</v>
      </c>
      <c r="AI3" s="20">
        <f t="shared" ref="AI3:AI22" si="0">SUM(D3:R3)</f>
        <v>0</v>
      </c>
      <c r="AJ3" s="21" t="e">
        <f>SUM(T3:AH3)</f>
        <v>#DIV/0!</v>
      </c>
      <c r="AK3" s="118" t="s">
        <v>68</v>
      </c>
      <c r="AL3" s="119"/>
      <c r="AM3" s="119"/>
      <c r="AN3" s="120"/>
    </row>
    <row r="4" spans="1:40" ht="18.75">
      <c r="A4" s="22">
        <v>2</v>
      </c>
      <c r="B4" s="23">
        <f>'ورود اطلاعات'!D4</f>
        <v>0</v>
      </c>
      <c r="C4" s="16">
        <f>'ورود اطلاعات'!D1</f>
        <v>0</v>
      </c>
      <c r="D4" s="17">
        <f>COUNTIF('ورود اطلاعات'!D$6:D$45,"=0")</f>
        <v>0</v>
      </c>
      <c r="E4" s="17">
        <f>COUNTIF('ورود اطلاعات'!D$6:D$45,"=0.25")</f>
        <v>0</v>
      </c>
      <c r="F4" s="17">
        <f>COUNTIF('ورود اطلاعات'!D$6:D$45,"=0.5")</f>
        <v>0</v>
      </c>
      <c r="G4" s="17">
        <f>COUNTIF('ورود اطلاعات'!D$6:D$45,"=0.75")</f>
        <v>0</v>
      </c>
      <c r="H4" s="17">
        <f>COUNTIF('ورود اطلاعات'!D$6:D$45,"=1")</f>
        <v>0</v>
      </c>
      <c r="I4" s="17">
        <f>COUNTIF('ورود اطلاعات'!D$6:D$45,"=1.25")</f>
        <v>0</v>
      </c>
      <c r="J4" s="17">
        <f>COUNTIF('ورود اطلاعات'!D$6:D$45,"=1.5")</f>
        <v>0</v>
      </c>
      <c r="K4" s="17">
        <f>COUNTIF('ورود اطلاعات'!D$6:D$45,"=1.75")</f>
        <v>0</v>
      </c>
      <c r="L4" s="17">
        <f>COUNTIF('ورود اطلاعات'!D$6:D$45,"=2")</f>
        <v>0</v>
      </c>
      <c r="M4" s="17">
        <f>COUNTIF('ورود اطلاعات'!D$6:D$45,"=2.25")</f>
        <v>0</v>
      </c>
      <c r="N4" s="17">
        <f>COUNTIF('ورود اطلاعات'!D$6:D$45,"=2.5")</f>
        <v>0</v>
      </c>
      <c r="O4" s="17">
        <f>COUNTIF('ورود اطلاعات'!D$6:D$45,"=2.75")</f>
        <v>0</v>
      </c>
      <c r="P4" s="17">
        <f>COUNTIF('ورود اطلاعات'!D$6:D$45,"=3")</f>
        <v>0</v>
      </c>
      <c r="Q4" s="17">
        <f>COUNTIF('ورود اطلاعات'!D$6:D$45,"=3.25")</f>
        <v>0</v>
      </c>
      <c r="R4" s="17">
        <f>COUNTIF('ورود اطلاعات'!D$6:D$45,"=3.5")</f>
        <v>0</v>
      </c>
      <c r="S4" s="12"/>
      <c r="T4" s="19" t="e">
        <f>D4*100/'ورود اطلاعات'!$Z$4</f>
        <v>#DIV/0!</v>
      </c>
      <c r="U4" s="19" t="e">
        <f>E4*100/'ورود اطلاعات'!$Z$4</f>
        <v>#DIV/0!</v>
      </c>
      <c r="V4" s="19" t="e">
        <f>F4*100/'ورود اطلاعات'!$Z$4</f>
        <v>#DIV/0!</v>
      </c>
      <c r="W4" s="19" t="e">
        <f>G4*100/'ورود اطلاعات'!$Z$4</f>
        <v>#DIV/0!</v>
      </c>
      <c r="X4" s="19" t="e">
        <f>H4*100/'ورود اطلاعات'!$Z$4</f>
        <v>#DIV/0!</v>
      </c>
      <c r="Y4" s="19" t="e">
        <f>I4*100/'ورود اطلاعات'!$Z$4</f>
        <v>#DIV/0!</v>
      </c>
      <c r="Z4" s="19" t="e">
        <f>J4*100/'ورود اطلاعات'!$Z$4</f>
        <v>#DIV/0!</v>
      </c>
      <c r="AA4" s="19" t="e">
        <f>K4*100/'ورود اطلاعات'!$Z$4</f>
        <v>#DIV/0!</v>
      </c>
      <c r="AB4" s="19" t="e">
        <f>L4*100/'ورود اطلاعات'!$Z$4</f>
        <v>#DIV/0!</v>
      </c>
      <c r="AC4" s="19" t="e">
        <f>M4*100/'ورود اطلاعات'!$Z$4</f>
        <v>#DIV/0!</v>
      </c>
      <c r="AD4" s="19" t="e">
        <f>N4*100/'ورود اطلاعات'!$Z$4</f>
        <v>#DIV/0!</v>
      </c>
      <c r="AE4" s="19" t="e">
        <f>O4*100/'ورود اطلاعات'!$Z$4</f>
        <v>#DIV/0!</v>
      </c>
      <c r="AF4" s="19" t="e">
        <f>P4*100/'ورود اطلاعات'!$Z$4</f>
        <v>#DIV/0!</v>
      </c>
      <c r="AG4" s="19" t="e">
        <f>Q4*100/'ورود اطلاعات'!$Z$4</f>
        <v>#DIV/0!</v>
      </c>
      <c r="AH4" s="19" t="e">
        <f>R4*100/'ورود اطلاعات'!$Z$4</f>
        <v>#DIV/0!</v>
      </c>
      <c r="AI4" s="20">
        <f t="shared" si="0"/>
        <v>0</v>
      </c>
      <c r="AJ4" s="21" t="e">
        <f>SUM(T4:AH4)</f>
        <v>#DIV/0!</v>
      </c>
      <c r="AK4" s="121"/>
      <c r="AL4" s="122"/>
      <c r="AM4" s="122"/>
      <c r="AN4" s="123"/>
    </row>
    <row r="5" spans="1:40" ht="18.75">
      <c r="A5" s="14">
        <v>3</v>
      </c>
      <c r="B5" s="27">
        <f>'ورود اطلاعات'!E4</f>
        <v>0</v>
      </c>
      <c r="C5" s="16">
        <f>'ورود اطلاعات'!E1</f>
        <v>0</v>
      </c>
      <c r="D5" s="17">
        <f>COUNTIF('ورود اطلاعات'!E$6:E$45,"=0")</f>
        <v>0</v>
      </c>
      <c r="E5" s="17">
        <f>COUNTIF('ورود اطلاعات'!E$6:E$45,"=0.25")</f>
        <v>0</v>
      </c>
      <c r="F5" s="17">
        <f>COUNTIF('ورود اطلاعات'!E$6:E$45,"=0.5")</f>
        <v>0</v>
      </c>
      <c r="G5" s="17">
        <f>COUNTIF('ورود اطلاعات'!E$6:E$45,"=0.75")</f>
        <v>0</v>
      </c>
      <c r="H5" s="17">
        <f>COUNTIF('ورود اطلاعات'!E$6:E$45,"=1")</f>
        <v>0</v>
      </c>
      <c r="I5" s="17">
        <f>COUNTIF('ورود اطلاعات'!E$6:E$45,"=1.25")</f>
        <v>0</v>
      </c>
      <c r="J5" s="17">
        <f>COUNTIF('ورود اطلاعات'!E$6:E$45,"=1.5")</f>
        <v>0</v>
      </c>
      <c r="K5" s="17">
        <f>COUNTIF('ورود اطلاعات'!E$6:E$45,"=1.75")</f>
        <v>0</v>
      </c>
      <c r="L5" s="17">
        <f>COUNTIF('ورود اطلاعات'!E$6:E$45,"=2")</f>
        <v>0</v>
      </c>
      <c r="M5" s="17">
        <f>COUNTIF('ورود اطلاعات'!E$6:E$45,"=2.25")</f>
        <v>0</v>
      </c>
      <c r="N5" s="17">
        <f>COUNTIF('ورود اطلاعات'!E$6:E$45,"=2.5")</f>
        <v>0</v>
      </c>
      <c r="O5" s="17">
        <f>COUNTIF('ورود اطلاعات'!E$6:E$45,"=2.75")</f>
        <v>0</v>
      </c>
      <c r="P5" s="17">
        <f>COUNTIF('ورود اطلاعات'!E$6:E$45,"=3")</f>
        <v>0</v>
      </c>
      <c r="Q5" s="17">
        <f>COUNTIF('ورود اطلاعات'!E$6:E$45,"=3.25")</f>
        <v>0</v>
      </c>
      <c r="R5" s="17">
        <f>COUNTIF('ورود اطلاعات'!E$6:E$45,"=3.5")</f>
        <v>0</v>
      </c>
      <c r="S5" s="12"/>
      <c r="T5" s="19" t="e">
        <f>D5*100/'ورود اطلاعات'!$Z$4</f>
        <v>#DIV/0!</v>
      </c>
      <c r="U5" s="19" t="e">
        <f>E5*100/'ورود اطلاعات'!$Z$4</f>
        <v>#DIV/0!</v>
      </c>
      <c r="V5" s="19" t="e">
        <f>F5*100/'ورود اطلاعات'!$Z$4</f>
        <v>#DIV/0!</v>
      </c>
      <c r="W5" s="19" t="e">
        <f>G5*100/'ورود اطلاعات'!$Z$4</f>
        <v>#DIV/0!</v>
      </c>
      <c r="X5" s="19" t="e">
        <f>H5*100/'ورود اطلاعات'!$Z$4</f>
        <v>#DIV/0!</v>
      </c>
      <c r="Y5" s="19" t="e">
        <f>I5*100/'ورود اطلاعات'!$Z$4</f>
        <v>#DIV/0!</v>
      </c>
      <c r="Z5" s="19" t="e">
        <f>J5*100/'ورود اطلاعات'!$Z$4</f>
        <v>#DIV/0!</v>
      </c>
      <c r="AA5" s="19" t="e">
        <f>K5*100/'ورود اطلاعات'!$Z$4</f>
        <v>#DIV/0!</v>
      </c>
      <c r="AB5" s="19" t="e">
        <f>L5*100/'ورود اطلاعات'!$Z$4</f>
        <v>#DIV/0!</v>
      </c>
      <c r="AC5" s="19" t="e">
        <f>M5*100/'ورود اطلاعات'!$Z$4</f>
        <v>#DIV/0!</v>
      </c>
      <c r="AD5" s="19" t="e">
        <f>N5*100/'ورود اطلاعات'!$Z$4</f>
        <v>#DIV/0!</v>
      </c>
      <c r="AE5" s="19" t="e">
        <f>O5*100/'ورود اطلاعات'!$Z$4</f>
        <v>#DIV/0!</v>
      </c>
      <c r="AF5" s="19" t="e">
        <f>P5*100/'ورود اطلاعات'!$Z$4</f>
        <v>#DIV/0!</v>
      </c>
      <c r="AG5" s="19" t="e">
        <f>Q5*100/'ورود اطلاعات'!$Z$4</f>
        <v>#DIV/0!</v>
      </c>
      <c r="AH5" s="19" t="e">
        <f>R5*100/'ورود اطلاعات'!$Z$4</f>
        <v>#DIV/0!</v>
      </c>
      <c r="AI5" s="20">
        <f t="shared" si="0"/>
        <v>0</v>
      </c>
      <c r="AJ5" s="21" t="e">
        <f t="shared" ref="AJ5:AJ22" si="1">SUM(T5:AH5)</f>
        <v>#DIV/0!</v>
      </c>
      <c r="AK5" s="124"/>
      <c r="AL5" s="125"/>
      <c r="AM5" s="125"/>
      <c r="AN5" s="126"/>
    </row>
    <row r="6" spans="1:40" ht="18.75" hidden="1">
      <c r="A6" s="14">
        <v>4</v>
      </c>
      <c r="B6" s="23">
        <f>'ورود اطلاعات'!F4</f>
        <v>0</v>
      </c>
      <c r="C6" s="16">
        <f>'ورود اطلاعات'!F1</f>
        <v>0</v>
      </c>
      <c r="D6" s="17">
        <f>COUNTIF('ورود اطلاعات'!F$6:F$45,"=0")</f>
        <v>0</v>
      </c>
      <c r="E6" s="17">
        <f>COUNTIF('ورود اطلاعات'!F$6:F$45,"=0.25")</f>
        <v>0</v>
      </c>
      <c r="F6" s="17">
        <f>COUNTIF('ورود اطلاعات'!F$6:F$45,"=0.5")</f>
        <v>0</v>
      </c>
      <c r="G6" s="17">
        <f>COUNTIF('ورود اطلاعات'!F$6:F$45,"=0.75")</f>
        <v>0</v>
      </c>
      <c r="H6" s="17">
        <f>COUNTIF('ورود اطلاعات'!F$6:F$45,"=1")</f>
        <v>0</v>
      </c>
      <c r="I6" s="17">
        <f>COUNTIF('ورود اطلاعات'!F$6:F$45,"=1.25")</f>
        <v>0</v>
      </c>
      <c r="J6" s="17">
        <f>COUNTIF('ورود اطلاعات'!F$6:F$45,"=1.5")</f>
        <v>0</v>
      </c>
      <c r="K6" s="17">
        <f>COUNTIF('ورود اطلاعات'!F$6:F$45,"=1.75")</f>
        <v>0</v>
      </c>
      <c r="L6" s="17">
        <f>COUNTIF('ورود اطلاعات'!F$6:F$45,"=2")</f>
        <v>0</v>
      </c>
      <c r="M6" s="17">
        <f>COUNTIF('ورود اطلاعات'!F$6:F$45,"=2.25")</f>
        <v>0</v>
      </c>
      <c r="N6" s="17">
        <f>COUNTIF('ورود اطلاعات'!F$6:F$45,"=2.5")</f>
        <v>0</v>
      </c>
      <c r="O6" s="17">
        <f>COUNTIF('ورود اطلاعات'!F$6:F$45,"=2.75")</f>
        <v>0</v>
      </c>
      <c r="P6" s="17">
        <f>COUNTIF('ورود اطلاعات'!F$6:F$45,"=3")</f>
        <v>0</v>
      </c>
      <c r="Q6" s="17">
        <f>COUNTIF('ورود اطلاعات'!F$6:F$45,"=3.25")</f>
        <v>0</v>
      </c>
      <c r="R6" s="17">
        <f>COUNTIF('ورود اطلاعات'!F$6:F$45,"=3.5")</f>
        <v>0</v>
      </c>
      <c r="S6" s="12"/>
      <c r="T6" s="19" t="e">
        <f>D6*100/'ورود اطلاعات'!$Z$4</f>
        <v>#DIV/0!</v>
      </c>
      <c r="U6" s="19" t="e">
        <f>E6*100/'ورود اطلاعات'!$Z$4</f>
        <v>#DIV/0!</v>
      </c>
      <c r="V6" s="19" t="e">
        <f>F6*100/'ورود اطلاعات'!$Z$4</f>
        <v>#DIV/0!</v>
      </c>
      <c r="W6" s="19" t="e">
        <f>G6*100/'ورود اطلاعات'!$Z$4</f>
        <v>#DIV/0!</v>
      </c>
      <c r="X6" s="19" t="e">
        <f>H6*100/'ورود اطلاعات'!$Z$4</f>
        <v>#DIV/0!</v>
      </c>
      <c r="Y6" s="19" t="e">
        <f>I6*100/'ورود اطلاعات'!$Z$4</f>
        <v>#DIV/0!</v>
      </c>
      <c r="Z6" s="19" t="e">
        <f>J6*100/'ورود اطلاعات'!$Z$4</f>
        <v>#DIV/0!</v>
      </c>
      <c r="AA6" s="19" t="e">
        <f>K6*100/'ورود اطلاعات'!$Z$4</f>
        <v>#DIV/0!</v>
      </c>
      <c r="AB6" s="19" t="e">
        <f>L6*100/'ورود اطلاعات'!$Z$4</f>
        <v>#DIV/0!</v>
      </c>
      <c r="AC6" s="19" t="e">
        <f>M6*100/'ورود اطلاعات'!$Z$4</f>
        <v>#DIV/0!</v>
      </c>
      <c r="AD6" s="19" t="e">
        <f>N6*100/'ورود اطلاعات'!$Z$4</f>
        <v>#DIV/0!</v>
      </c>
      <c r="AE6" s="19" t="e">
        <f>O6*100/'ورود اطلاعات'!$Z$4</f>
        <v>#DIV/0!</v>
      </c>
      <c r="AF6" s="19" t="e">
        <f>P6*100/'ورود اطلاعات'!$Z$4</f>
        <v>#DIV/0!</v>
      </c>
      <c r="AG6" s="19" t="e">
        <f>Q6*100/'ورود اطلاعات'!$Z$4</f>
        <v>#DIV/0!</v>
      </c>
      <c r="AH6" s="19" t="e">
        <f>R6*100/'ورود اطلاعات'!$Z$4</f>
        <v>#DIV/0!</v>
      </c>
      <c r="AI6" s="20">
        <f t="shared" si="0"/>
        <v>0</v>
      </c>
      <c r="AJ6" s="21" t="e">
        <f t="shared" si="1"/>
        <v>#DIV/0!</v>
      </c>
    </row>
    <row r="7" spans="1:40" ht="18.75" hidden="1">
      <c r="A7" s="14">
        <v>5</v>
      </c>
      <c r="B7" s="27">
        <f>'ورود اطلاعات'!G4</f>
        <v>0</v>
      </c>
      <c r="C7" s="16">
        <f>'ورود اطلاعات'!G1</f>
        <v>0</v>
      </c>
      <c r="D7" s="17">
        <f>COUNTIF('ورود اطلاعات'!G$6:G$45,"=0")</f>
        <v>0</v>
      </c>
      <c r="E7" s="17">
        <f>COUNTIF('ورود اطلاعات'!G$6:G$45,"=0.25")</f>
        <v>0</v>
      </c>
      <c r="F7" s="17">
        <f>COUNTIF('ورود اطلاعات'!G$6:G$45,"=0.5")</f>
        <v>0</v>
      </c>
      <c r="G7" s="17">
        <f>COUNTIF('ورود اطلاعات'!G$6:G$45,"=0.75")</f>
        <v>0</v>
      </c>
      <c r="H7" s="17">
        <f>COUNTIF('ورود اطلاعات'!G$6:G$45,"=1")</f>
        <v>0</v>
      </c>
      <c r="I7" s="17">
        <f>COUNTIF('ورود اطلاعات'!G$6:G$45,"=1.25")</f>
        <v>0</v>
      </c>
      <c r="J7" s="17">
        <f>COUNTIF('ورود اطلاعات'!G$6:G$45,"=1.5")</f>
        <v>0</v>
      </c>
      <c r="K7" s="17">
        <f>COUNTIF('ورود اطلاعات'!G$6:G$45,"=1.75")</f>
        <v>0</v>
      </c>
      <c r="L7" s="17">
        <f>COUNTIF('ورود اطلاعات'!G$6:G$45,"=2")</f>
        <v>0</v>
      </c>
      <c r="M7" s="17">
        <f>COUNTIF('ورود اطلاعات'!G$6:G$45,"=2.25")</f>
        <v>0</v>
      </c>
      <c r="N7" s="17">
        <f>COUNTIF('ورود اطلاعات'!G$6:G$45,"=2.5")</f>
        <v>0</v>
      </c>
      <c r="O7" s="17">
        <f>COUNTIF('ورود اطلاعات'!G$6:G$45,"=2.75")</f>
        <v>0</v>
      </c>
      <c r="P7" s="17">
        <f>COUNTIF('ورود اطلاعات'!G$6:G$45,"=3")</f>
        <v>0</v>
      </c>
      <c r="Q7" s="17">
        <f>COUNTIF('ورود اطلاعات'!G$6:G$45,"=3.25")</f>
        <v>0</v>
      </c>
      <c r="R7" s="17">
        <f>COUNTIF('ورود اطلاعات'!G$6:G$45,"=3.5")</f>
        <v>0</v>
      </c>
      <c r="S7" s="12"/>
      <c r="T7" s="19" t="e">
        <f>D7*100/'ورود اطلاعات'!$Z$4</f>
        <v>#DIV/0!</v>
      </c>
      <c r="U7" s="19" t="e">
        <f>E7*100/'ورود اطلاعات'!$Z$4</f>
        <v>#DIV/0!</v>
      </c>
      <c r="V7" s="19" t="e">
        <f>F7*100/'ورود اطلاعات'!$Z$4</f>
        <v>#DIV/0!</v>
      </c>
      <c r="W7" s="19" t="e">
        <f>G7*100/'ورود اطلاعات'!$Z$4</f>
        <v>#DIV/0!</v>
      </c>
      <c r="X7" s="19" t="e">
        <f>H7*100/'ورود اطلاعات'!$Z$4</f>
        <v>#DIV/0!</v>
      </c>
      <c r="Y7" s="19" t="e">
        <f>I7*100/'ورود اطلاعات'!$Z$4</f>
        <v>#DIV/0!</v>
      </c>
      <c r="Z7" s="19" t="e">
        <f>J7*100/'ورود اطلاعات'!$Z$4</f>
        <v>#DIV/0!</v>
      </c>
      <c r="AA7" s="19" t="e">
        <f>K7*100/'ورود اطلاعات'!$Z$4</f>
        <v>#DIV/0!</v>
      </c>
      <c r="AB7" s="19" t="e">
        <f>L7*100/'ورود اطلاعات'!$Z$4</f>
        <v>#DIV/0!</v>
      </c>
      <c r="AC7" s="19" t="e">
        <f>M7*100/'ورود اطلاعات'!$Z$4</f>
        <v>#DIV/0!</v>
      </c>
      <c r="AD7" s="19" t="e">
        <f>N7*100/'ورود اطلاعات'!$Z$4</f>
        <v>#DIV/0!</v>
      </c>
      <c r="AE7" s="19" t="e">
        <f>O7*100/'ورود اطلاعات'!$Z$4</f>
        <v>#DIV/0!</v>
      </c>
      <c r="AF7" s="19" t="e">
        <f>P7*100/'ورود اطلاعات'!$Z$4</f>
        <v>#DIV/0!</v>
      </c>
      <c r="AG7" s="19" t="e">
        <f>Q7*100/'ورود اطلاعات'!$Z$4</f>
        <v>#DIV/0!</v>
      </c>
      <c r="AH7" s="19" t="e">
        <f>R7*100/'ورود اطلاعات'!$Z$4</f>
        <v>#DIV/0!</v>
      </c>
      <c r="AI7" s="20">
        <f t="shared" si="0"/>
        <v>0</v>
      </c>
      <c r="AJ7" s="21" t="e">
        <f t="shared" si="1"/>
        <v>#DIV/0!</v>
      </c>
    </row>
    <row r="8" spans="1:40" ht="18.75" hidden="1">
      <c r="A8" s="14">
        <v>6</v>
      </c>
      <c r="B8" s="23">
        <f>'ورود اطلاعات'!H4</f>
        <v>0</v>
      </c>
      <c r="C8" s="16">
        <f>'ورود اطلاعات'!H1</f>
        <v>0</v>
      </c>
      <c r="D8" s="17">
        <f>COUNTIF('ورود اطلاعات'!H$6:H$45,"=0")</f>
        <v>0</v>
      </c>
      <c r="E8" s="17">
        <f>COUNTIF('ورود اطلاعات'!H$6:H$45,"=0.25")</f>
        <v>0</v>
      </c>
      <c r="F8" s="17">
        <f>COUNTIF('ورود اطلاعات'!H$6:H$45,"=0.5")</f>
        <v>0</v>
      </c>
      <c r="G8" s="17">
        <f>COUNTIF('ورود اطلاعات'!H$6:H$45,"=0.75")</f>
        <v>0</v>
      </c>
      <c r="H8" s="17">
        <f>COUNTIF('ورود اطلاعات'!H$6:H$45,"=1")</f>
        <v>0</v>
      </c>
      <c r="I8" s="17">
        <f>COUNTIF('ورود اطلاعات'!H$6:H$45,"=1.25")</f>
        <v>0</v>
      </c>
      <c r="J8" s="17">
        <f>COUNTIF('ورود اطلاعات'!H$6:H$45,"=1.5")</f>
        <v>0</v>
      </c>
      <c r="K8" s="17">
        <f>COUNTIF('ورود اطلاعات'!H$6:H$45,"=1.75")</f>
        <v>0</v>
      </c>
      <c r="L8" s="17">
        <f>COUNTIF('ورود اطلاعات'!H$6:H$45,"=2")</f>
        <v>0</v>
      </c>
      <c r="M8" s="17">
        <f>COUNTIF('ورود اطلاعات'!H$6:H$45,"=2.25")</f>
        <v>0</v>
      </c>
      <c r="N8" s="17">
        <f>COUNTIF('ورود اطلاعات'!H$6:H$45,"=2.5")</f>
        <v>0</v>
      </c>
      <c r="O8" s="17">
        <f>COUNTIF('ورود اطلاعات'!H$6:H$45,"=2.75")</f>
        <v>0</v>
      </c>
      <c r="P8" s="17">
        <f>COUNTIF('ورود اطلاعات'!H$6:H$45,"=3")</f>
        <v>0</v>
      </c>
      <c r="Q8" s="17">
        <f>COUNTIF('ورود اطلاعات'!H$6:H$45,"=3.25")</f>
        <v>0</v>
      </c>
      <c r="R8" s="17">
        <f>COUNTIF('ورود اطلاعات'!H$6:H$45,"=3.5")</f>
        <v>0</v>
      </c>
      <c r="S8" s="12"/>
      <c r="T8" s="19" t="e">
        <f>D8*100/'ورود اطلاعات'!$Z$4</f>
        <v>#DIV/0!</v>
      </c>
      <c r="U8" s="19" t="e">
        <f>E8*100/'ورود اطلاعات'!$Z$4</f>
        <v>#DIV/0!</v>
      </c>
      <c r="V8" s="19" t="e">
        <f>F8*100/'ورود اطلاعات'!$Z$4</f>
        <v>#DIV/0!</v>
      </c>
      <c r="W8" s="19" t="e">
        <f>G8*100/'ورود اطلاعات'!$Z$4</f>
        <v>#DIV/0!</v>
      </c>
      <c r="X8" s="19" t="e">
        <f>H8*100/'ورود اطلاعات'!$Z$4</f>
        <v>#DIV/0!</v>
      </c>
      <c r="Y8" s="19" t="e">
        <f>I8*100/'ورود اطلاعات'!$Z$4</f>
        <v>#DIV/0!</v>
      </c>
      <c r="Z8" s="19" t="e">
        <f>J8*100/'ورود اطلاعات'!$Z$4</f>
        <v>#DIV/0!</v>
      </c>
      <c r="AA8" s="19" t="e">
        <f>K8*100/'ورود اطلاعات'!$Z$4</f>
        <v>#DIV/0!</v>
      </c>
      <c r="AB8" s="19" t="e">
        <f>L8*100/'ورود اطلاعات'!$Z$4</f>
        <v>#DIV/0!</v>
      </c>
      <c r="AC8" s="19" t="e">
        <f>M8*100/'ورود اطلاعات'!$Z$4</f>
        <v>#DIV/0!</v>
      </c>
      <c r="AD8" s="19" t="e">
        <f>N8*100/'ورود اطلاعات'!$Z$4</f>
        <v>#DIV/0!</v>
      </c>
      <c r="AE8" s="19" t="e">
        <f>O8*100/'ورود اطلاعات'!$Z$4</f>
        <v>#DIV/0!</v>
      </c>
      <c r="AF8" s="19" t="e">
        <f>P8*100/'ورود اطلاعات'!$Z$4</f>
        <v>#DIV/0!</v>
      </c>
      <c r="AG8" s="19" t="e">
        <f>Q8*100/'ورود اطلاعات'!$Z$4</f>
        <v>#DIV/0!</v>
      </c>
      <c r="AH8" s="19" t="e">
        <f>R8*100/'ورود اطلاعات'!$Z$4</f>
        <v>#DIV/0!</v>
      </c>
      <c r="AI8" s="20">
        <f t="shared" si="0"/>
        <v>0</v>
      </c>
      <c r="AJ8" s="21" t="e">
        <f t="shared" si="1"/>
        <v>#DIV/0!</v>
      </c>
    </row>
    <row r="9" spans="1:40" ht="18.75" hidden="1">
      <c r="A9" s="14">
        <v>7</v>
      </c>
      <c r="B9" s="27">
        <f>'ورود اطلاعات'!I4</f>
        <v>0</v>
      </c>
      <c r="C9" s="16">
        <f>'ورود اطلاعات'!I1</f>
        <v>0</v>
      </c>
      <c r="D9" s="17">
        <f>COUNTIF('ورود اطلاعات'!I$6:I$45,"=0")</f>
        <v>0</v>
      </c>
      <c r="E9" s="17">
        <f>COUNTIF('ورود اطلاعات'!I$6:I$45,"=0.25")</f>
        <v>0</v>
      </c>
      <c r="F9" s="17">
        <f>COUNTIF('ورود اطلاعات'!I$6:I$45,"=0.5")</f>
        <v>0</v>
      </c>
      <c r="G9" s="17">
        <f>COUNTIF('ورود اطلاعات'!I$6:I$45,"=0.75")</f>
        <v>0</v>
      </c>
      <c r="H9" s="17">
        <f>COUNTIF('ورود اطلاعات'!I$6:I$45,"=1")</f>
        <v>0</v>
      </c>
      <c r="I9" s="17">
        <f>COUNTIF('ورود اطلاعات'!I$6:I$45,"=1.25")</f>
        <v>0</v>
      </c>
      <c r="J9" s="17">
        <f>COUNTIF('ورود اطلاعات'!I$6:I$45,"=1.5")</f>
        <v>0</v>
      </c>
      <c r="K9" s="17">
        <f>COUNTIF('ورود اطلاعات'!I$6:I$45,"=1.75")</f>
        <v>0</v>
      </c>
      <c r="L9" s="17">
        <f>COUNTIF('ورود اطلاعات'!I$6:I$45,"=2")</f>
        <v>0</v>
      </c>
      <c r="M9" s="17">
        <f>COUNTIF('ورود اطلاعات'!I$6:I$45,"=2.25")</f>
        <v>0</v>
      </c>
      <c r="N9" s="17">
        <f>COUNTIF('ورود اطلاعات'!I$6:I$45,"=2.5")</f>
        <v>0</v>
      </c>
      <c r="O9" s="17">
        <f>COUNTIF('ورود اطلاعات'!I$6:I$45,"=2.75")</f>
        <v>0</v>
      </c>
      <c r="P9" s="17">
        <f>COUNTIF('ورود اطلاعات'!I$6:I$45,"=3")</f>
        <v>0</v>
      </c>
      <c r="Q9" s="17">
        <f>COUNTIF('ورود اطلاعات'!I$6:I$45,"=3.25")</f>
        <v>0</v>
      </c>
      <c r="R9" s="17">
        <f>COUNTIF('ورود اطلاعات'!I$6:I$45,"=3.5")</f>
        <v>0</v>
      </c>
      <c r="S9" s="12"/>
      <c r="T9" s="19" t="e">
        <f>D9*100/'ورود اطلاعات'!$Z$4</f>
        <v>#DIV/0!</v>
      </c>
      <c r="U9" s="19" t="e">
        <f>E9*100/'ورود اطلاعات'!$Z$4</f>
        <v>#DIV/0!</v>
      </c>
      <c r="V9" s="19" t="e">
        <f>F9*100/'ورود اطلاعات'!$Z$4</f>
        <v>#DIV/0!</v>
      </c>
      <c r="W9" s="19" t="e">
        <f>G9*100/'ورود اطلاعات'!$Z$4</f>
        <v>#DIV/0!</v>
      </c>
      <c r="X9" s="19" t="e">
        <f>H9*100/'ورود اطلاعات'!$Z$4</f>
        <v>#DIV/0!</v>
      </c>
      <c r="Y9" s="19" t="e">
        <f>I9*100/'ورود اطلاعات'!$Z$4</f>
        <v>#DIV/0!</v>
      </c>
      <c r="Z9" s="19" t="e">
        <f>J9*100/'ورود اطلاعات'!$Z$4</f>
        <v>#DIV/0!</v>
      </c>
      <c r="AA9" s="19" t="e">
        <f>K9*100/'ورود اطلاعات'!$Z$4</f>
        <v>#DIV/0!</v>
      </c>
      <c r="AB9" s="19" t="e">
        <f>L9*100/'ورود اطلاعات'!$Z$4</f>
        <v>#DIV/0!</v>
      </c>
      <c r="AC9" s="19" t="e">
        <f>M9*100/'ورود اطلاعات'!$Z$4</f>
        <v>#DIV/0!</v>
      </c>
      <c r="AD9" s="19" t="e">
        <f>N9*100/'ورود اطلاعات'!$Z$4</f>
        <v>#DIV/0!</v>
      </c>
      <c r="AE9" s="19" t="e">
        <f>O9*100/'ورود اطلاعات'!$Z$4</f>
        <v>#DIV/0!</v>
      </c>
      <c r="AF9" s="19" t="e">
        <f>P9*100/'ورود اطلاعات'!$Z$4</f>
        <v>#DIV/0!</v>
      </c>
      <c r="AG9" s="19" t="e">
        <f>Q9*100/'ورود اطلاعات'!$Z$4</f>
        <v>#DIV/0!</v>
      </c>
      <c r="AH9" s="19" t="e">
        <f>R9*100/'ورود اطلاعات'!$Z$4</f>
        <v>#DIV/0!</v>
      </c>
      <c r="AI9" s="20">
        <f t="shared" si="0"/>
        <v>0</v>
      </c>
      <c r="AJ9" s="21" t="e">
        <f t="shared" si="1"/>
        <v>#DIV/0!</v>
      </c>
    </row>
    <row r="10" spans="1:40" ht="18.75">
      <c r="A10" s="14">
        <v>8</v>
      </c>
      <c r="B10" s="23">
        <f>'ورود اطلاعات'!J4</f>
        <v>0</v>
      </c>
      <c r="C10" s="16">
        <f>'ورود اطلاعات'!J1</f>
        <v>0</v>
      </c>
      <c r="D10" s="17">
        <f>COUNTIF('ورود اطلاعات'!J$6:J$45,"=0")</f>
        <v>0</v>
      </c>
      <c r="E10" s="17">
        <f>COUNTIF('ورود اطلاعات'!J$6:J$45,"=0.25")</f>
        <v>0</v>
      </c>
      <c r="F10" s="17">
        <f>COUNTIF('ورود اطلاعات'!J$6:J$45,"=0.5")</f>
        <v>0</v>
      </c>
      <c r="G10" s="17">
        <f>COUNTIF('ورود اطلاعات'!J$6:J$45,"=0.75")</f>
        <v>0</v>
      </c>
      <c r="H10" s="17">
        <f>COUNTIF('ورود اطلاعات'!J$6:J$45,"=1")</f>
        <v>0</v>
      </c>
      <c r="I10" s="17">
        <f>COUNTIF('ورود اطلاعات'!J$6:J$45,"=1.25")</f>
        <v>0</v>
      </c>
      <c r="J10" s="17">
        <f>COUNTIF('ورود اطلاعات'!J$6:J$45,"=1.5")</f>
        <v>0</v>
      </c>
      <c r="K10" s="17">
        <f>COUNTIF('ورود اطلاعات'!J$6:J$45,"=1.75")</f>
        <v>0</v>
      </c>
      <c r="L10" s="17">
        <f>COUNTIF('ورود اطلاعات'!J$6:J$45,"=2")</f>
        <v>0</v>
      </c>
      <c r="M10" s="17">
        <f>COUNTIF('ورود اطلاعات'!J$6:J$45,"=2.25")</f>
        <v>0</v>
      </c>
      <c r="N10" s="17">
        <f>COUNTIF('ورود اطلاعات'!J$6:J$45,"=2.5")</f>
        <v>0</v>
      </c>
      <c r="O10" s="17">
        <f>COUNTIF('ورود اطلاعات'!J$6:J$45,"=2.75")</f>
        <v>0</v>
      </c>
      <c r="P10" s="17">
        <f>COUNTIF('ورود اطلاعات'!J$6:J$45,"=3")</f>
        <v>0</v>
      </c>
      <c r="Q10" s="17">
        <f>COUNTIF('ورود اطلاعات'!J$6:J$45,"=3.25")</f>
        <v>0</v>
      </c>
      <c r="R10" s="17">
        <f>COUNTIF('ورود اطلاعات'!J$6:J$45,"=3.5")</f>
        <v>0</v>
      </c>
      <c r="S10" s="12"/>
      <c r="T10" s="19" t="e">
        <f>D10*100/'ورود اطلاعات'!$Z$4</f>
        <v>#DIV/0!</v>
      </c>
      <c r="U10" s="19" t="e">
        <f>E10*100/'ورود اطلاعات'!$Z$4</f>
        <v>#DIV/0!</v>
      </c>
      <c r="V10" s="19" t="e">
        <f>F10*100/'ورود اطلاعات'!$Z$4</f>
        <v>#DIV/0!</v>
      </c>
      <c r="W10" s="19" t="e">
        <f>G10*100/'ورود اطلاعات'!$Z$4</f>
        <v>#DIV/0!</v>
      </c>
      <c r="X10" s="19" t="e">
        <f>H10*100/'ورود اطلاعات'!$Z$4</f>
        <v>#DIV/0!</v>
      </c>
      <c r="Y10" s="19" t="e">
        <f>I10*100/'ورود اطلاعات'!$Z$4</f>
        <v>#DIV/0!</v>
      </c>
      <c r="Z10" s="19" t="e">
        <f>J10*100/'ورود اطلاعات'!$Z$4</f>
        <v>#DIV/0!</v>
      </c>
      <c r="AA10" s="19" t="e">
        <f>K10*100/'ورود اطلاعات'!$Z$4</f>
        <v>#DIV/0!</v>
      </c>
      <c r="AB10" s="19" t="e">
        <f>L10*100/'ورود اطلاعات'!$Z$4</f>
        <v>#DIV/0!</v>
      </c>
      <c r="AC10" s="19" t="e">
        <f>M10*100/'ورود اطلاعات'!$Z$4</f>
        <v>#DIV/0!</v>
      </c>
      <c r="AD10" s="19" t="e">
        <f>N10*100/'ورود اطلاعات'!$Z$4</f>
        <v>#DIV/0!</v>
      </c>
      <c r="AE10" s="19" t="e">
        <f>O10*100/'ورود اطلاعات'!$Z$4</f>
        <v>#DIV/0!</v>
      </c>
      <c r="AF10" s="19" t="e">
        <f>P10*100/'ورود اطلاعات'!$Z$4</f>
        <v>#DIV/0!</v>
      </c>
      <c r="AG10" s="19" t="e">
        <f>Q10*100/'ورود اطلاعات'!$Z$4</f>
        <v>#DIV/0!</v>
      </c>
      <c r="AH10" s="19" t="e">
        <f>R10*100/'ورود اطلاعات'!$Z$4</f>
        <v>#DIV/0!</v>
      </c>
      <c r="AI10" s="20">
        <f t="shared" si="0"/>
        <v>0</v>
      </c>
      <c r="AJ10" s="21" t="e">
        <f t="shared" si="1"/>
        <v>#DIV/0!</v>
      </c>
    </row>
    <row r="11" spans="1:40" ht="18.75">
      <c r="A11" s="14">
        <v>9</v>
      </c>
      <c r="B11" s="27">
        <f>'ورود اطلاعات'!K4</f>
        <v>0</v>
      </c>
      <c r="C11" s="16">
        <f>'ورود اطلاعات'!K1</f>
        <v>0</v>
      </c>
      <c r="D11" s="17">
        <f>COUNTIF('ورود اطلاعات'!K$6:K$45,"=0")</f>
        <v>0</v>
      </c>
      <c r="E11" s="17">
        <f>COUNTIF('ورود اطلاعات'!K$6:K$45,"=0.25")</f>
        <v>0</v>
      </c>
      <c r="F11" s="17">
        <f>COUNTIF('ورود اطلاعات'!K$6:K$45,"=0.5")</f>
        <v>0</v>
      </c>
      <c r="G11" s="17">
        <f>COUNTIF('ورود اطلاعات'!K$6:K$45,"=0.75")</f>
        <v>0</v>
      </c>
      <c r="H11" s="17">
        <f>COUNTIF('ورود اطلاعات'!K$6:K$45,"=1")</f>
        <v>0</v>
      </c>
      <c r="I11" s="17">
        <f>COUNTIF('ورود اطلاعات'!K$6:K$45,"=1.25")</f>
        <v>0</v>
      </c>
      <c r="J11" s="17">
        <f>COUNTIF('ورود اطلاعات'!K$6:K$45,"=1.5")</f>
        <v>0</v>
      </c>
      <c r="K11" s="17">
        <f>COUNTIF('ورود اطلاعات'!K$6:K$45,"=1.75")</f>
        <v>0</v>
      </c>
      <c r="L11" s="17">
        <f>COUNTIF('ورود اطلاعات'!K$6:K$45,"=2")</f>
        <v>0</v>
      </c>
      <c r="M11" s="17">
        <f>COUNTIF('ورود اطلاعات'!K$6:K$45,"=2.25")</f>
        <v>0</v>
      </c>
      <c r="N11" s="17">
        <f>COUNTIF('ورود اطلاعات'!K$6:K$45,"=2.5")</f>
        <v>0</v>
      </c>
      <c r="O11" s="17">
        <f>COUNTIF('ورود اطلاعات'!K$6:K$45,"=2.75")</f>
        <v>0</v>
      </c>
      <c r="P11" s="17">
        <f>COUNTIF('ورود اطلاعات'!K$6:K$45,"=3")</f>
        <v>0</v>
      </c>
      <c r="Q11" s="17">
        <f>COUNTIF('ورود اطلاعات'!K$6:K$45,"=3.25")</f>
        <v>0</v>
      </c>
      <c r="R11" s="17">
        <f>COUNTIF('ورود اطلاعات'!K$6:K$45,"=3.5")</f>
        <v>0</v>
      </c>
      <c r="S11" s="12"/>
      <c r="T11" s="19" t="e">
        <f>D11*100/'ورود اطلاعات'!$Z$4</f>
        <v>#DIV/0!</v>
      </c>
      <c r="U11" s="19" t="e">
        <f>E11*100/'ورود اطلاعات'!$Z$4</f>
        <v>#DIV/0!</v>
      </c>
      <c r="V11" s="19" t="e">
        <f>F11*100/'ورود اطلاعات'!$Z$4</f>
        <v>#DIV/0!</v>
      </c>
      <c r="W11" s="19" t="e">
        <f>G11*100/'ورود اطلاعات'!$Z$4</f>
        <v>#DIV/0!</v>
      </c>
      <c r="X11" s="19" t="e">
        <f>H11*100/'ورود اطلاعات'!$Z$4</f>
        <v>#DIV/0!</v>
      </c>
      <c r="Y11" s="19" t="e">
        <f>I11*100/'ورود اطلاعات'!$Z$4</f>
        <v>#DIV/0!</v>
      </c>
      <c r="Z11" s="19" t="e">
        <f>J11*100/'ورود اطلاعات'!$Z$4</f>
        <v>#DIV/0!</v>
      </c>
      <c r="AA11" s="19" t="e">
        <f>K11*100/'ورود اطلاعات'!$Z$4</f>
        <v>#DIV/0!</v>
      </c>
      <c r="AB11" s="19" t="e">
        <f>L11*100/'ورود اطلاعات'!$Z$4</f>
        <v>#DIV/0!</v>
      </c>
      <c r="AC11" s="19" t="e">
        <f>M11*100/'ورود اطلاعات'!$Z$4</f>
        <v>#DIV/0!</v>
      </c>
      <c r="AD11" s="19" t="e">
        <f>N11*100/'ورود اطلاعات'!$Z$4</f>
        <v>#DIV/0!</v>
      </c>
      <c r="AE11" s="19" t="e">
        <f>O11*100/'ورود اطلاعات'!$Z$4</f>
        <v>#DIV/0!</v>
      </c>
      <c r="AF11" s="19" t="e">
        <f>P11*100/'ورود اطلاعات'!$Z$4</f>
        <v>#DIV/0!</v>
      </c>
      <c r="AG11" s="19" t="e">
        <f>Q11*100/'ورود اطلاعات'!$Z$4</f>
        <v>#DIV/0!</v>
      </c>
      <c r="AH11" s="19" t="e">
        <f>R11*100/'ورود اطلاعات'!$Z$4</f>
        <v>#DIV/0!</v>
      </c>
      <c r="AI11" s="20">
        <f t="shared" si="0"/>
        <v>0</v>
      </c>
      <c r="AJ11" s="21" t="e">
        <f t="shared" si="1"/>
        <v>#DIV/0!</v>
      </c>
    </row>
    <row r="12" spans="1:40" ht="18.75" hidden="1">
      <c r="A12" s="14">
        <v>10</v>
      </c>
      <c r="B12" s="23">
        <f>'ورود اطلاعات'!L4</f>
        <v>0</v>
      </c>
      <c r="C12" s="16">
        <f>'ورود اطلاعات'!L1</f>
        <v>0</v>
      </c>
      <c r="D12" s="17">
        <f>COUNTIF('ورود اطلاعات'!L$6:L$45,"=0")</f>
        <v>0</v>
      </c>
      <c r="E12" s="17">
        <f>COUNTIF('ورود اطلاعات'!L$6:L$45,"=0.25")</f>
        <v>0</v>
      </c>
      <c r="F12" s="17">
        <f>COUNTIF('ورود اطلاعات'!L$6:L$45,"=0.5")</f>
        <v>0</v>
      </c>
      <c r="G12" s="17">
        <f>COUNTIF('ورود اطلاعات'!L$6:L$45,"=0.75")</f>
        <v>0</v>
      </c>
      <c r="H12" s="17">
        <f>COUNTIF('ورود اطلاعات'!L$6:L$45,"=1")</f>
        <v>0</v>
      </c>
      <c r="I12" s="17">
        <f>COUNTIF('ورود اطلاعات'!L$6:L$45,"=1.25")</f>
        <v>0</v>
      </c>
      <c r="J12" s="17">
        <f>COUNTIF('ورود اطلاعات'!L$6:L$45,"=1.5")</f>
        <v>0</v>
      </c>
      <c r="K12" s="17">
        <f>COUNTIF('ورود اطلاعات'!L$6:L$45,"=1.75")</f>
        <v>0</v>
      </c>
      <c r="L12" s="17">
        <f>COUNTIF('ورود اطلاعات'!L$6:L$45,"=2")</f>
        <v>0</v>
      </c>
      <c r="M12" s="17">
        <f>COUNTIF('ورود اطلاعات'!L$6:L$45,"=2.25")</f>
        <v>0</v>
      </c>
      <c r="N12" s="17">
        <f>COUNTIF('ورود اطلاعات'!L$6:L$45,"=2.5")</f>
        <v>0</v>
      </c>
      <c r="O12" s="17">
        <f>COUNTIF('ورود اطلاعات'!L$6:L$45,"=2.75")</f>
        <v>0</v>
      </c>
      <c r="P12" s="17">
        <f>COUNTIF('ورود اطلاعات'!L$6:L$45,"=3")</f>
        <v>0</v>
      </c>
      <c r="Q12" s="17">
        <f>COUNTIF('ورود اطلاعات'!L$6:L$45,"=3.25")</f>
        <v>0</v>
      </c>
      <c r="R12" s="17">
        <f>COUNTIF('ورود اطلاعات'!L$6:L$45,"=3.5")</f>
        <v>0</v>
      </c>
      <c r="S12" s="12"/>
      <c r="T12" s="19" t="e">
        <f>D12*100/'ورود اطلاعات'!$Z$4</f>
        <v>#DIV/0!</v>
      </c>
      <c r="U12" s="19" t="e">
        <f>E12*100/'ورود اطلاعات'!$Z$4</f>
        <v>#DIV/0!</v>
      </c>
      <c r="V12" s="19" t="e">
        <f>F12*100/'ورود اطلاعات'!$Z$4</f>
        <v>#DIV/0!</v>
      </c>
      <c r="W12" s="19" t="e">
        <f>G12*100/'ورود اطلاعات'!$Z$4</f>
        <v>#DIV/0!</v>
      </c>
      <c r="X12" s="19" t="e">
        <f>H12*100/'ورود اطلاعات'!$Z$4</f>
        <v>#DIV/0!</v>
      </c>
      <c r="Y12" s="19" t="e">
        <f>I12*100/'ورود اطلاعات'!$Z$4</f>
        <v>#DIV/0!</v>
      </c>
      <c r="Z12" s="19" t="e">
        <f>J12*100/'ورود اطلاعات'!$Z$4</f>
        <v>#DIV/0!</v>
      </c>
      <c r="AA12" s="19" t="e">
        <f>K12*100/'ورود اطلاعات'!$Z$4</f>
        <v>#DIV/0!</v>
      </c>
      <c r="AB12" s="19" t="e">
        <f>L12*100/'ورود اطلاعات'!$Z$4</f>
        <v>#DIV/0!</v>
      </c>
      <c r="AC12" s="19" t="e">
        <f>M12*100/'ورود اطلاعات'!$Z$4</f>
        <v>#DIV/0!</v>
      </c>
      <c r="AD12" s="19" t="e">
        <f>N12*100/'ورود اطلاعات'!$Z$4</f>
        <v>#DIV/0!</v>
      </c>
      <c r="AE12" s="19" t="e">
        <f>O12*100/'ورود اطلاعات'!$Z$4</f>
        <v>#DIV/0!</v>
      </c>
      <c r="AF12" s="19" t="e">
        <f>P12*100/'ورود اطلاعات'!$Z$4</f>
        <v>#DIV/0!</v>
      </c>
      <c r="AG12" s="19" t="e">
        <f>Q12*100/'ورود اطلاعات'!$Z$4</f>
        <v>#DIV/0!</v>
      </c>
      <c r="AH12" s="19" t="e">
        <f>R12*100/'ورود اطلاعات'!$Z$4</f>
        <v>#DIV/0!</v>
      </c>
      <c r="AI12" s="20">
        <f t="shared" si="0"/>
        <v>0</v>
      </c>
      <c r="AJ12" s="21" t="e">
        <f t="shared" si="1"/>
        <v>#DIV/0!</v>
      </c>
    </row>
    <row r="13" spans="1:40" ht="18.75">
      <c r="A13" s="14">
        <v>11</v>
      </c>
      <c r="B13" s="27">
        <f>'ورود اطلاعات'!M4</f>
        <v>0</v>
      </c>
      <c r="C13" s="16">
        <f>'ورود اطلاعات'!M1</f>
        <v>0</v>
      </c>
      <c r="D13" s="17">
        <f>COUNTIF('ورود اطلاعات'!M$6:M$45,"=0")</f>
        <v>0</v>
      </c>
      <c r="E13" s="17">
        <f>COUNTIF('ورود اطلاعات'!M$6:M$45,"=0.25")</f>
        <v>0</v>
      </c>
      <c r="F13" s="17">
        <f>COUNTIF('ورود اطلاعات'!M$6:M$45,"=0.5")</f>
        <v>0</v>
      </c>
      <c r="G13" s="17">
        <f>COUNTIF('ورود اطلاعات'!M$6:M$45,"=0.75")</f>
        <v>0</v>
      </c>
      <c r="H13" s="17">
        <f>COUNTIF('ورود اطلاعات'!M$6:M$45,"=1")</f>
        <v>0</v>
      </c>
      <c r="I13" s="17">
        <f>COUNTIF('ورود اطلاعات'!M$6:M$45,"=1.25")</f>
        <v>0</v>
      </c>
      <c r="J13" s="17">
        <f>COUNTIF('ورود اطلاعات'!M$6:M$45,"=1.5")</f>
        <v>0</v>
      </c>
      <c r="K13" s="17">
        <f>COUNTIF('ورود اطلاعات'!M$6:M$45,"=1.75")</f>
        <v>0</v>
      </c>
      <c r="L13" s="17">
        <f>COUNTIF('ورود اطلاعات'!M$6:M$45,"=2")</f>
        <v>0</v>
      </c>
      <c r="M13" s="17">
        <f>COUNTIF('ورود اطلاعات'!M$6:M$45,"=2.25")</f>
        <v>0</v>
      </c>
      <c r="N13" s="17">
        <f>COUNTIF('ورود اطلاعات'!M$6:M$45,"=2.5")</f>
        <v>0</v>
      </c>
      <c r="O13" s="17">
        <f>COUNTIF('ورود اطلاعات'!M$6:M$45,"=2.75")</f>
        <v>0</v>
      </c>
      <c r="P13" s="17">
        <f>COUNTIF('ورود اطلاعات'!M$6:M$45,"=3")</f>
        <v>0</v>
      </c>
      <c r="Q13" s="17">
        <f>COUNTIF('ورود اطلاعات'!M$6:M$45,"=3.25")</f>
        <v>0</v>
      </c>
      <c r="R13" s="17">
        <f>COUNTIF('ورود اطلاعات'!M$6:M$45,"=3.5")</f>
        <v>0</v>
      </c>
      <c r="S13" s="12"/>
      <c r="T13" s="19" t="e">
        <f>D13*100/'ورود اطلاعات'!$Z$4</f>
        <v>#DIV/0!</v>
      </c>
      <c r="U13" s="19" t="e">
        <f>E13*100/'ورود اطلاعات'!$Z$4</f>
        <v>#DIV/0!</v>
      </c>
      <c r="V13" s="19" t="e">
        <f>F13*100/'ورود اطلاعات'!$Z$4</f>
        <v>#DIV/0!</v>
      </c>
      <c r="W13" s="19" t="e">
        <f>G13*100/'ورود اطلاعات'!$Z$4</f>
        <v>#DIV/0!</v>
      </c>
      <c r="X13" s="19" t="e">
        <f>H13*100/'ورود اطلاعات'!$Z$4</f>
        <v>#DIV/0!</v>
      </c>
      <c r="Y13" s="19" t="e">
        <f>I13*100/'ورود اطلاعات'!$Z$4</f>
        <v>#DIV/0!</v>
      </c>
      <c r="Z13" s="19" t="e">
        <f>J13*100/'ورود اطلاعات'!$Z$4</f>
        <v>#DIV/0!</v>
      </c>
      <c r="AA13" s="19" t="e">
        <f>K13*100/'ورود اطلاعات'!$Z$4</f>
        <v>#DIV/0!</v>
      </c>
      <c r="AB13" s="19" t="e">
        <f>L13*100/'ورود اطلاعات'!$Z$4</f>
        <v>#DIV/0!</v>
      </c>
      <c r="AC13" s="19" t="e">
        <f>M13*100/'ورود اطلاعات'!$Z$4</f>
        <v>#DIV/0!</v>
      </c>
      <c r="AD13" s="19" t="e">
        <f>N13*100/'ورود اطلاعات'!$Z$4</f>
        <v>#DIV/0!</v>
      </c>
      <c r="AE13" s="19" t="e">
        <f>O13*100/'ورود اطلاعات'!$Z$4</f>
        <v>#DIV/0!</v>
      </c>
      <c r="AF13" s="19" t="e">
        <f>P13*100/'ورود اطلاعات'!$Z$4</f>
        <v>#DIV/0!</v>
      </c>
      <c r="AG13" s="19" t="e">
        <f>Q13*100/'ورود اطلاعات'!$Z$4</f>
        <v>#DIV/0!</v>
      </c>
      <c r="AH13" s="19" t="e">
        <f>R13*100/'ورود اطلاعات'!$Z$4</f>
        <v>#DIV/0!</v>
      </c>
      <c r="AI13" s="20">
        <f t="shared" si="0"/>
        <v>0</v>
      </c>
      <c r="AJ13" s="21" t="e">
        <f t="shared" si="1"/>
        <v>#DIV/0!</v>
      </c>
    </row>
    <row r="14" spans="1:40" ht="18.75">
      <c r="A14" s="14">
        <v>12</v>
      </c>
      <c r="B14" s="23">
        <f>'ورود اطلاعات'!N4</f>
        <v>0</v>
      </c>
      <c r="C14" s="16">
        <f>'ورود اطلاعات'!N1</f>
        <v>0</v>
      </c>
      <c r="D14" s="17">
        <f>COUNTIF('ورود اطلاعات'!N$6:N$45,"=0")</f>
        <v>0</v>
      </c>
      <c r="E14" s="17">
        <f>COUNTIF('ورود اطلاعات'!N$6:N$45,"=0.25")</f>
        <v>0</v>
      </c>
      <c r="F14" s="17">
        <f>COUNTIF('ورود اطلاعات'!N$6:N$45,"=0.5")</f>
        <v>0</v>
      </c>
      <c r="G14" s="17">
        <f>COUNTIF('ورود اطلاعات'!N$6:N$45,"=0.75")</f>
        <v>0</v>
      </c>
      <c r="H14" s="17">
        <f>COUNTIF('ورود اطلاعات'!N$6:N$45,"=1")</f>
        <v>0</v>
      </c>
      <c r="I14" s="17">
        <f>COUNTIF('ورود اطلاعات'!N$6:N$45,"=1.25")</f>
        <v>0</v>
      </c>
      <c r="J14" s="17">
        <f>COUNTIF('ورود اطلاعات'!N$6:N$45,"=1.5")</f>
        <v>0</v>
      </c>
      <c r="K14" s="17">
        <f>COUNTIF('ورود اطلاعات'!N$6:N$45,"=1.75")</f>
        <v>0</v>
      </c>
      <c r="L14" s="17">
        <f>COUNTIF('ورود اطلاعات'!N$6:N$45,"=2")</f>
        <v>0</v>
      </c>
      <c r="M14" s="17">
        <f>COUNTIF('ورود اطلاعات'!N$6:N$45,"=2.25")</f>
        <v>0</v>
      </c>
      <c r="N14" s="17">
        <f>COUNTIF('ورود اطلاعات'!N$6:N$45,"=2.5")</f>
        <v>0</v>
      </c>
      <c r="O14" s="17">
        <f>COUNTIF('ورود اطلاعات'!N$6:N$45,"=2.75")</f>
        <v>0</v>
      </c>
      <c r="P14" s="17">
        <f>COUNTIF('ورود اطلاعات'!N$6:N$45,"=3")</f>
        <v>0</v>
      </c>
      <c r="Q14" s="17">
        <f>COUNTIF('ورود اطلاعات'!N$6:N$45,"=3.25")</f>
        <v>0</v>
      </c>
      <c r="R14" s="17">
        <f>COUNTIF('ورود اطلاعات'!N$6:N$45,"=3.5")</f>
        <v>0</v>
      </c>
      <c r="S14" s="12"/>
      <c r="T14" s="19" t="e">
        <f>D14*100/'ورود اطلاعات'!$Z$4</f>
        <v>#DIV/0!</v>
      </c>
      <c r="U14" s="19" t="e">
        <f>E14*100/'ورود اطلاعات'!$Z$4</f>
        <v>#DIV/0!</v>
      </c>
      <c r="V14" s="19" t="e">
        <f>F14*100/'ورود اطلاعات'!$Z$4</f>
        <v>#DIV/0!</v>
      </c>
      <c r="W14" s="19" t="e">
        <f>G14*100/'ورود اطلاعات'!$Z$4</f>
        <v>#DIV/0!</v>
      </c>
      <c r="X14" s="19" t="e">
        <f>H14*100/'ورود اطلاعات'!$Z$4</f>
        <v>#DIV/0!</v>
      </c>
      <c r="Y14" s="19" t="e">
        <f>I14*100/'ورود اطلاعات'!$Z$4</f>
        <v>#DIV/0!</v>
      </c>
      <c r="Z14" s="19" t="e">
        <f>J14*100/'ورود اطلاعات'!$Z$4</f>
        <v>#DIV/0!</v>
      </c>
      <c r="AA14" s="19" t="e">
        <f>K14*100/'ورود اطلاعات'!$Z$4</f>
        <v>#DIV/0!</v>
      </c>
      <c r="AB14" s="19" t="e">
        <f>L14*100/'ورود اطلاعات'!$Z$4</f>
        <v>#DIV/0!</v>
      </c>
      <c r="AC14" s="19" t="e">
        <f>M14*100/'ورود اطلاعات'!$Z$4</f>
        <v>#DIV/0!</v>
      </c>
      <c r="AD14" s="19" t="e">
        <f>N14*100/'ورود اطلاعات'!$Z$4</f>
        <v>#DIV/0!</v>
      </c>
      <c r="AE14" s="19" t="e">
        <f>O14*100/'ورود اطلاعات'!$Z$4</f>
        <v>#DIV/0!</v>
      </c>
      <c r="AF14" s="19" t="e">
        <f>P14*100/'ورود اطلاعات'!$Z$4</f>
        <v>#DIV/0!</v>
      </c>
      <c r="AG14" s="19" t="e">
        <f>Q14*100/'ورود اطلاعات'!$Z$4</f>
        <v>#DIV/0!</v>
      </c>
      <c r="AH14" s="19" t="e">
        <f>R14*100/'ورود اطلاعات'!$Z$4</f>
        <v>#DIV/0!</v>
      </c>
      <c r="AI14" s="20">
        <f t="shared" si="0"/>
        <v>0</v>
      </c>
      <c r="AJ14" s="21" t="e">
        <f t="shared" si="1"/>
        <v>#DIV/0!</v>
      </c>
    </row>
    <row r="15" spans="1:40" ht="18.75" hidden="1">
      <c r="A15" s="14">
        <v>13</v>
      </c>
      <c r="B15" s="27">
        <f>'ورود اطلاعات'!O4</f>
        <v>0</v>
      </c>
      <c r="C15" s="16">
        <f>'ورود اطلاعات'!O1</f>
        <v>0</v>
      </c>
      <c r="D15" s="17">
        <f>COUNTIF('ورود اطلاعات'!O$6:O$45,"=0")</f>
        <v>0</v>
      </c>
      <c r="E15" s="17">
        <f>COUNTIF('ورود اطلاعات'!O$6:O$45,"=0.25")</f>
        <v>0</v>
      </c>
      <c r="F15" s="17">
        <f>COUNTIF('ورود اطلاعات'!O$6:O$45,"=0.5")</f>
        <v>0</v>
      </c>
      <c r="G15" s="17">
        <f>COUNTIF('ورود اطلاعات'!O$6:O$45,"=0.75")</f>
        <v>0</v>
      </c>
      <c r="H15" s="17">
        <f>COUNTIF('ورود اطلاعات'!O$6:O$45,"=1")</f>
        <v>0</v>
      </c>
      <c r="I15" s="17">
        <f>COUNTIF('ورود اطلاعات'!O$6:O$45,"=1.25")</f>
        <v>0</v>
      </c>
      <c r="J15" s="17">
        <f>COUNTIF('ورود اطلاعات'!O$6:O$45,"=1.5")</f>
        <v>0</v>
      </c>
      <c r="K15" s="17">
        <f>COUNTIF('ورود اطلاعات'!O$6:O$45,"=1.75")</f>
        <v>0</v>
      </c>
      <c r="L15" s="17">
        <f>COUNTIF('ورود اطلاعات'!O$6:O$45,"=2")</f>
        <v>0</v>
      </c>
      <c r="M15" s="17">
        <f>COUNTIF('ورود اطلاعات'!O$6:O$45,"=2.25")</f>
        <v>0</v>
      </c>
      <c r="N15" s="17">
        <f>COUNTIF('ورود اطلاعات'!O$6:O$45,"=2.5")</f>
        <v>0</v>
      </c>
      <c r="O15" s="17">
        <f>COUNTIF('ورود اطلاعات'!O$6:O$45,"=2.75")</f>
        <v>0</v>
      </c>
      <c r="P15" s="17">
        <f>COUNTIF('ورود اطلاعات'!O$6:O$45,"=3")</f>
        <v>0</v>
      </c>
      <c r="Q15" s="17">
        <f>COUNTIF('ورود اطلاعات'!O$6:O$45,"=3.25")</f>
        <v>0</v>
      </c>
      <c r="R15" s="17">
        <f>COUNTIF('ورود اطلاعات'!O$6:O$45,"=3.5")</f>
        <v>0</v>
      </c>
      <c r="S15" s="12"/>
      <c r="T15" s="19" t="e">
        <f>D15*100/'ورود اطلاعات'!$Z$4</f>
        <v>#DIV/0!</v>
      </c>
      <c r="U15" s="19" t="e">
        <f>E15*100/'ورود اطلاعات'!$Z$4</f>
        <v>#DIV/0!</v>
      </c>
      <c r="V15" s="19" t="e">
        <f>F15*100/'ورود اطلاعات'!$Z$4</f>
        <v>#DIV/0!</v>
      </c>
      <c r="W15" s="19" t="e">
        <f>G15*100/'ورود اطلاعات'!$Z$4</f>
        <v>#DIV/0!</v>
      </c>
      <c r="X15" s="19" t="e">
        <f>H15*100/'ورود اطلاعات'!$Z$4</f>
        <v>#DIV/0!</v>
      </c>
      <c r="Y15" s="19" t="e">
        <f>I15*100/'ورود اطلاعات'!$Z$4</f>
        <v>#DIV/0!</v>
      </c>
      <c r="Z15" s="19" t="e">
        <f>J15*100/'ورود اطلاعات'!$Z$4</f>
        <v>#DIV/0!</v>
      </c>
      <c r="AA15" s="19" t="e">
        <f>K15*100/'ورود اطلاعات'!$Z$4</f>
        <v>#DIV/0!</v>
      </c>
      <c r="AB15" s="19" t="e">
        <f>L15*100/'ورود اطلاعات'!$Z$4</f>
        <v>#DIV/0!</v>
      </c>
      <c r="AC15" s="19" t="e">
        <f>M15*100/'ورود اطلاعات'!$Z$4</f>
        <v>#DIV/0!</v>
      </c>
      <c r="AD15" s="19" t="e">
        <f>N15*100/'ورود اطلاعات'!$Z$4</f>
        <v>#DIV/0!</v>
      </c>
      <c r="AE15" s="19" t="e">
        <f>O15*100/'ورود اطلاعات'!$Z$4</f>
        <v>#DIV/0!</v>
      </c>
      <c r="AF15" s="19" t="e">
        <f>P15*100/'ورود اطلاعات'!$Z$4</f>
        <v>#DIV/0!</v>
      </c>
      <c r="AG15" s="19" t="e">
        <f>Q15*100/'ورود اطلاعات'!$Z$4</f>
        <v>#DIV/0!</v>
      </c>
      <c r="AH15" s="19" t="e">
        <f>R15*100/'ورود اطلاعات'!$Z$4</f>
        <v>#DIV/0!</v>
      </c>
      <c r="AI15" s="20">
        <f t="shared" si="0"/>
        <v>0</v>
      </c>
      <c r="AJ15" s="21" t="e">
        <f t="shared" si="1"/>
        <v>#DIV/0!</v>
      </c>
    </row>
    <row r="16" spans="1:40" ht="18.75">
      <c r="A16" s="14">
        <v>14</v>
      </c>
      <c r="B16" s="23">
        <f>'ورود اطلاعات'!P4</f>
        <v>0</v>
      </c>
      <c r="C16" s="16">
        <f>'ورود اطلاعات'!P1</f>
        <v>0</v>
      </c>
      <c r="D16" s="17">
        <f>COUNTIF('ورود اطلاعات'!P$6:P$45,"=0")</f>
        <v>0</v>
      </c>
      <c r="E16" s="17">
        <f>COUNTIF('ورود اطلاعات'!P$6:P$45,"=0.25")</f>
        <v>0</v>
      </c>
      <c r="F16" s="17">
        <f>COUNTIF('ورود اطلاعات'!P$6:P$45,"=0.5")</f>
        <v>0</v>
      </c>
      <c r="G16" s="17">
        <f>COUNTIF('ورود اطلاعات'!P$6:P$45,"=0.75")</f>
        <v>0</v>
      </c>
      <c r="H16" s="17">
        <f>COUNTIF('ورود اطلاعات'!P$6:P$45,"=1")</f>
        <v>0</v>
      </c>
      <c r="I16" s="17">
        <f>COUNTIF('ورود اطلاعات'!P$6:P$45,"=1.25")</f>
        <v>0</v>
      </c>
      <c r="J16" s="17">
        <f>COUNTIF('ورود اطلاعات'!P$6:P$45,"=1.5")</f>
        <v>0</v>
      </c>
      <c r="K16" s="17">
        <f>COUNTIF('ورود اطلاعات'!P$6:P$45,"=1.75")</f>
        <v>0</v>
      </c>
      <c r="L16" s="17">
        <f>COUNTIF('ورود اطلاعات'!P$6:P$45,"=2")</f>
        <v>0</v>
      </c>
      <c r="M16" s="17">
        <f>COUNTIF('ورود اطلاعات'!P$6:P$45,"=2.25")</f>
        <v>0</v>
      </c>
      <c r="N16" s="17">
        <f>COUNTIF('ورود اطلاعات'!P$6:P$45,"=2.5")</f>
        <v>0</v>
      </c>
      <c r="O16" s="17">
        <f>COUNTIF('ورود اطلاعات'!P$6:P$45,"=2.75")</f>
        <v>0</v>
      </c>
      <c r="P16" s="17">
        <f>COUNTIF('ورود اطلاعات'!P$6:P$45,"=3")</f>
        <v>0</v>
      </c>
      <c r="Q16" s="17">
        <f>COUNTIF('ورود اطلاعات'!P$6:P$45,"=3.25")</f>
        <v>0</v>
      </c>
      <c r="R16" s="17">
        <f>COUNTIF('ورود اطلاعات'!P$6:P$45,"=3.5")</f>
        <v>0</v>
      </c>
      <c r="S16" s="12"/>
      <c r="T16" s="19" t="e">
        <f>D16*100/'ورود اطلاعات'!$Z$4</f>
        <v>#DIV/0!</v>
      </c>
      <c r="U16" s="19" t="e">
        <f>E16*100/'ورود اطلاعات'!$Z$4</f>
        <v>#DIV/0!</v>
      </c>
      <c r="V16" s="19" t="e">
        <f>F16*100/'ورود اطلاعات'!$Z$4</f>
        <v>#DIV/0!</v>
      </c>
      <c r="W16" s="19" t="e">
        <f>G16*100/'ورود اطلاعات'!$Z$4</f>
        <v>#DIV/0!</v>
      </c>
      <c r="X16" s="19" t="e">
        <f>H16*100/'ورود اطلاعات'!$Z$4</f>
        <v>#DIV/0!</v>
      </c>
      <c r="Y16" s="19" t="e">
        <f>I16*100/'ورود اطلاعات'!$Z$4</f>
        <v>#DIV/0!</v>
      </c>
      <c r="Z16" s="19" t="e">
        <f>J16*100/'ورود اطلاعات'!$Z$4</f>
        <v>#DIV/0!</v>
      </c>
      <c r="AA16" s="19" t="e">
        <f>K16*100/'ورود اطلاعات'!$Z$4</f>
        <v>#DIV/0!</v>
      </c>
      <c r="AB16" s="19" t="e">
        <f>L16*100/'ورود اطلاعات'!$Z$4</f>
        <v>#DIV/0!</v>
      </c>
      <c r="AC16" s="19" t="e">
        <f>M16*100/'ورود اطلاعات'!$Z$4</f>
        <v>#DIV/0!</v>
      </c>
      <c r="AD16" s="19" t="e">
        <f>N16*100/'ورود اطلاعات'!$Z$4</f>
        <v>#DIV/0!</v>
      </c>
      <c r="AE16" s="19" t="e">
        <f>O16*100/'ورود اطلاعات'!$Z$4</f>
        <v>#DIV/0!</v>
      </c>
      <c r="AF16" s="19" t="e">
        <f>P16*100/'ورود اطلاعات'!$Z$4</f>
        <v>#DIV/0!</v>
      </c>
      <c r="AG16" s="19" t="e">
        <f>Q16*100/'ورود اطلاعات'!$Z$4</f>
        <v>#DIV/0!</v>
      </c>
      <c r="AH16" s="19" t="e">
        <f>R16*100/'ورود اطلاعات'!$Z$4</f>
        <v>#DIV/0!</v>
      </c>
      <c r="AI16" s="20">
        <f t="shared" si="0"/>
        <v>0</v>
      </c>
      <c r="AJ16" s="21" t="e">
        <f t="shared" si="1"/>
        <v>#DIV/0!</v>
      </c>
    </row>
    <row r="17" spans="1:36" ht="24" customHeight="1">
      <c r="A17" s="14">
        <v>15</v>
      </c>
      <c r="B17" s="27">
        <f>'ورود اطلاعات'!Q4</f>
        <v>0</v>
      </c>
      <c r="C17" s="16">
        <f>'ورود اطلاعات'!Q1</f>
        <v>0</v>
      </c>
      <c r="D17" s="17">
        <f>COUNTIF('ورود اطلاعات'!Q$6:Q$45,"=0")</f>
        <v>0</v>
      </c>
      <c r="E17" s="17">
        <f>COUNTIF('ورود اطلاعات'!Q$6:Q$45,"=0.25")</f>
        <v>0</v>
      </c>
      <c r="F17" s="17">
        <f>COUNTIF('ورود اطلاعات'!Q$6:Q$45,"=0.5")</f>
        <v>0</v>
      </c>
      <c r="G17" s="17">
        <f>COUNTIF('ورود اطلاعات'!Q$6:Q$45,"=0.75")</f>
        <v>0</v>
      </c>
      <c r="H17" s="17">
        <f>COUNTIF('ورود اطلاعات'!Q$6:Q$45,"=1")</f>
        <v>0</v>
      </c>
      <c r="I17" s="17">
        <f>COUNTIF('ورود اطلاعات'!Q$6:Q$45,"=1.25")</f>
        <v>0</v>
      </c>
      <c r="J17" s="17">
        <f>COUNTIF('ورود اطلاعات'!Q$6:Q$45,"=1.5")</f>
        <v>0</v>
      </c>
      <c r="K17" s="17">
        <f>COUNTIF('ورود اطلاعات'!Q$6:Q$45,"=1.75")</f>
        <v>0</v>
      </c>
      <c r="L17" s="17">
        <f>COUNTIF('ورود اطلاعات'!Q$6:Q$45,"=2")</f>
        <v>0</v>
      </c>
      <c r="M17" s="17">
        <f>COUNTIF('ورود اطلاعات'!Q$6:Q$45,"=2.25")</f>
        <v>0</v>
      </c>
      <c r="N17" s="17">
        <f>COUNTIF('ورود اطلاعات'!Q$6:Q$45,"=2.5")</f>
        <v>0</v>
      </c>
      <c r="O17" s="17">
        <f>COUNTIF('ورود اطلاعات'!Q$6:Q$45,"=2.75")</f>
        <v>0</v>
      </c>
      <c r="P17" s="17">
        <f>COUNTIF('ورود اطلاعات'!Q$6:Q$45,"=3")</f>
        <v>0</v>
      </c>
      <c r="Q17" s="17">
        <f>COUNTIF('ورود اطلاعات'!Q$6:Q$45,"=3.25")</f>
        <v>0</v>
      </c>
      <c r="R17" s="17">
        <f>COUNTIF('ورود اطلاعات'!Q$6:Q$45,"=3.5")</f>
        <v>0</v>
      </c>
      <c r="S17" s="12"/>
      <c r="T17" s="19" t="e">
        <f>D17*100/'ورود اطلاعات'!$Z$4</f>
        <v>#DIV/0!</v>
      </c>
      <c r="U17" s="19" t="e">
        <f>E17*100/'ورود اطلاعات'!$Z$4</f>
        <v>#DIV/0!</v>
      </c>
      <c r="V17" s="19" t="e">
        <f>F17*100/'ورود اطلاعات'!$Z$4</f>
        <v>#DIV/0!</v>
      </c>
      <c r="W17" s="19" t="e">
        <f>G17*100/'ورود اطلاعات'!$Z$4</f>
        <v>#DIV/0!</v>
      </c>
      <c r="X17" s="19" t="e">
        <f>H17*100/'ورود اطلاعات'!$Z$4</f>
        <v>#DIV/0!</v>
      </c>
      <c r="Y17" s="19" t="e">
        <f>I17*100/'ورود اطلاعات'!$Z$4</f>
        <v>#DIV/0!</v>
      </c>
      <c r="Z17" s="19" t="e">
        <f>J17*100/'ورود اطلاعات'!$Z$4</f>
        <v>#DIV/0!</v>
      </c>
      <c r="AA17" s="19" t="e">
        <f>K17*100/'ورود اطلاعات'!$Z$4</f>
        <v>#DIV/0!</v>
      </c>
      <c r="AB17" s="19" t="e">
        <f>L17*100/'ورود اطلاعات'!$Z$4</f>
        <v>#DIV/0!</v>
      </c>
      <c r="AC17" s="19" t="e">
        <f>M17*100/'ورود اطلاعات'!$Z$4</f>
        <v>#DIV/0!</v>
      </c>
      <c r="AD17" s="19" t="e">
        <f>N17*100/'ورود اطلاعات'!$Z$4</f>
        <v>#DIV/0!</v>
      </c>
      <c r="AE17" s="19" t="e">
        <f>O17*100/'ورود اطلاعات'!$Z$4</f>
        <v>#DIV/0!</v>
      </c>
      <c r="AF17" s="19" t="e">
        <f>P17*100/'ورود اطلاعات'!$Z$4</f>
        <v>#DIV/0!</v>
      </c>
      <c r="AG17" s="19" t="e">
        <f>Q17*100/'ورود اطلاعات'!$Z$4</f>
        <v>#DIV/0!</v>
      </c>
      <c r="AH17" s="19" t="e">
        <f>R17*100/'ورود اطلاعات'!$Z$4</f>
        <v>#DIV/0!</v>
      </c>
      <c r="AI17" s="20">
        <f t="shared" si="0"/>
        <v>0</v>
      </c>
      <c r="AJ17" s="21" t="e">
        <f t="shared" si="1"/>
        <v>#DIV/0!</v>
      </c>
    </row>
    <row r="18" spans="1:36" ht="24" hidden="1" customHeight="1">
      <c r="A18" s="14">
        <v>16</v>
      </c>
      <c r="B18" s="23">
        <f>'ورود اطلاعات'!R4</f>
        <v>0</v>
      </c>
      <c r="C18" s="16">
        <f>'ورود اطلاعات'!R1</f>
        <v>0</v>
      </c>
      <c r="D18" s="17">
        <f>COUNTIF('ورود اطلاعات'!R$6:R$45,"=0")</f>
        <v>0</v>
      </c>
      <c r="E18" s="17">
        <f>COUNTIF('ورود اطلاعات'!R$6:R$45,"=0.25")</f>
        <v>0</v>
      </c>
      <c r="F18" s="17">
        <f>COUNTIF('ورود اطلاعات'!R$6:R$45,"=0.5")</f>
        <v>0</v>
      </c>
      <c r="G18" s="17">
        <f>COUNTIF('ورود اطلاعات'!R$6:R$45,"=0.75")</f>
        <v>0</v>
      </c>
      <c r="H18" s="17">
        <f>COUNTIF('ورود اطلاعات'!R$6:R$45,"=1")</f>
        <v>0</v>
      </c>
      <c r="I18" s="17">
        <f>COUNTIF('ورود اطلاعات'!R$6:R$45,"=1.25")</f>
        <v>0</v>
      </c>
      <c r="J18" s="17">
        <f>COUNTIF('ورود اطلاعات'!R$6:R$45,"=1.5")</f>
        <v>0</v>
      </c>
      <c r="K18" s="17">
        <f>COUNTIF('ورود اطلاعات'!R$6:R$45,"=1.75")</f>
        <v>0</v>
      </c>
      <c r="L18" s="17">
        <f>COUNTIF('ورود اطلاعات'!R$6:R$45,"=2")</f>
        <v>0</v>
      </c>
      <c r="M18" s="17">
        <f>COUNTIF('ورود اطلاعات'!R$6:R$45,"=2.25")</f>
        <v>0</v>
      </c>
      <c r="N18" s="17">
        <f>COUNTIF('ورود اطلاعات'!R$6:R$45,"=2.5")</f>
        <v>0</v>
      </c>
      <c r="O18" s="17">
        <f>COUNTIF('ورود اطلاعات'!R$6:R$45,"=2.75")</f>
        <v>0</v>
      </c>
      <c r="P18" s="17">
        <f>COUNTIF('ورود اطلاعات'!R$6:R$45,"=3")</f>
        <v>0</v>
      </c>
      <c r="Q18" s="17">
        <f>COUNTIF('ورود اطلاعات'!R$6:R$45,"=3.25")</f>
        <v>0</v>
      </c>
      <c r="R18" s="17">
        <f>COUNTIF('ورود اطلاعات'!R$6:R$45,"=3.5")</f>
        <v>0</v>
      </c>
      <c r="S18" s="12"/>
      <c r="T18" s="19" t="e">
        <f>D18*100/'ورود اطلاعات'!$Z$4</f>
        <v>#DIV/0!</v>
      </c>
      <c r="U18" s="19" t="e">
        <f>E18*100/'ورود اطلاعات'!$Z$4</f>
        <v>#DIV/0!</v>
      </c>
      <c r="V18" s="19" t="e">
        <f>F18*100/'ورود اطلاعات'!$Z$4</f>
        <v>#DIV/0!</v>
      </c>
      <c r="W18" s="19" t="e">
        <f>G18*100/'ورود اطلاعات'!$Z$4</f>
        <v>#DIV/0!</v>
      </c>
      <c r="X18" s="19" t="e">
        <f>H18*100/'ورود اطلاعات'!$Z$4</f>
        <v>#DIV/0!</v>
      </c>
      <c r="Y18" s="19" t="e">
        <f>I18*100/'ورود اطلاعات'!$Z$4</f>
        <v>#DIV/0!</v>
      </c>
      <c r="Z18" s="19" t="e">
        <f>J18*100/'ورود اطلاعات'!$Z$4</f>
        <v>#DIV/0!</v>
      </c>
      <c r="AA18" s="19" t="e">
        <f>K18*100/'ورود اطلاعات'!$Z$4</f>
        <v>#DIV/0!</v>
      </c>
      <c r="AB18" s="19" t="e">
        <f>L18*100/'ورود اطلاعات'!$Z$4</f>
        <v>#DIV/0!</v>
      </c>
      <c r="AC18" s="19" t="e">
        <f>M18*100/'ورود اطلاعات'!$Z$4</f>
        <v>#DIV/0!</v>
      </c>
      <c r="AD18" s="19" t="e">
        <f>N18*100/'ورود اطلاعات'!$Z$4</f>
        <v>#DIV/0!</v>
      </c>
      <c r="AE18" s="19" t="e">
        <f>O18*100/'ورود اطلاعات'!$Z$4</f>
        <v>#DIV/0!</v>
      </c>
      <c r="AF18" s="19" t="e">
        <f>P18*100/'ورود اطلاعات'!$Z$4</f>
        <v>#DIV/0!</v>
      </c>
      <c r="AG18" s="19" t="e">
        <f>Q18*100/'ورود اطلاعات'!$Z$4</f>
        <v>#DIV/0!</v>
      </c>
      <c r="AH18" s="19" t="e">
        <f>R18*100/'ورود اطلاعات'!$Z$4</f>
        <v>#DIV/0!</v>
      </c>
      <c r="AI18" s="20">
        <f t="shared" si="0"/>
        <v>0</v>
      </c>
      <c r="AJ18" s="21" t="e">
        <f t="shared" si="1"/>
        <v>#DIV/0!</v>
      </c>
    </row>
    <row r="19" spans="1:36" ht="24" hidden="1" customHeight="1">
      <c r="A19" s="14">
        <v>17</v>
      </c>
      <c r="B19" s="27">
        <f>'ورود اطلاعات'!S4</f>
        <v>0</v>
      </c>
      <c r="C19" s="16">
        <f>'ورود اطلاعات'!S1</f>
        <v>0</v>
      </c>
      <c r="D19" s="17">
        <f>COUNTIF('ورود اطلاعات'!S$6:S$45,"=0")</f>
        <v>0</v>
      </c>
      <c r="E19" s="17">
        <f>COUNTIF('ورود اطلاعات'!S$6:S$45,"=0.25")</f>
        <v>0</v>
      </c>
      <c r="F19" s="17">
        <f>COUNTIF('ورود اطلاعات'!S$6:S$45,"=0.5")</f>
        <v>0</v>
      </c>
      <c r="G19" s="17">
        <f>COUNTIF('ورود اطلاعات'!S$6:S$45,"=0.75")</f>
        <v>0</v>
      </c>
      <c r="H19" s="17">
        <f>COUNTIF('ورود اطلاعات'!S$6:S$45,"=1")</f>
        <v>0</v>
      </c>
      <c r="I19" s="17">
        <f>COUNTIF('ورود اطلاعات'!S$6:S$45,"=1.25")</f>
        <v>0</v>
      </c>
      <c r="J19" s="17">
        <f>COUNTIF('ورود اطلاعات'!S$6:S$45,"=1.5")</f>
        <v>0</v>
      </c>
      <c r="K19" s="17">
        <f>COUNTIF('ورود اطلاعات'!S$6:S$45,"=1.75")</f>
        <v>0</v>
      </c>
      <c r="L19" s="17">
        <f>COUNTIF('ورود اطلاعات'!S$6:S$45,"=2")</f>
        <v>0</v>
      </c>
      <c r="M19" s="17">
        <f>COUNTIF('ورود اطلاعات'!S$6:S$45,"=2.25")</f>
        <v>0</v>
      </c>
      <c r="N19" s="17">
        <f>COUNTIF('ورود اطلاعات'!S$6:S$45,"=2.5")</f>
        <v>0</v>
      </c>
      <c r="O19" s="17">
        <f>COUNTIF('ورود اطلاعات'!S$6:S$45,"=2.75")</f>
        <v>0</v>
      </c>
      <c r="P19" s="17">
        <f>COUNTIF('ورود اطلاعات'!S$6:S$45,"=3")</f>
        <v>0</v>
      </c>
      <c r="Q19" s="17">
        <f>COUNTIF('ورود اطلاعات'!S$6:S$45,"=3.25")</f>
        <v>0</v>
      </c>
      <c r="R19" s="17">
        <f>COUNTIF('ورود اطلاعات'!S$6:S$45,"=3.5")</f>
        <v>0</v>
      </c>
      <c r="S19" s="12"/>
      <c r="T19" s="19" t="e">
        <f>D19*100/'ورود اطلاعات'!$Z$4</f>
        <v>#DIV/0!</v>
      </c>
      <c r="U19" s="19" t="e">
        <f>E19*100/'ورود اطلاعات'!$Z$4</f>
        <v>#DIV/0!</v>
      </c>
      <c r="V19" s="19" t="e">
        <f>F19*100/'ورود اطلاعات'!$Z$4</f>
        <v>#DIV/0!</v>
      </c>
      <c r="W19" s="19" t="e">
        <f>G19*100/'ورود اطلاعات'!$Z$4</f>
        <v>#DIV/0!</v>
      </c>
      <c r="X19" s="19" t="e">
        <f>H19*100/'ورود اطلاعات'!$Z$4</f>
        <v>#DIV/0!</v>
      </c>
      <c r="Y19" s="19" t="e">
        <f>I19*100/'ورود اطلاعات'!$Z$4</f>
        <v>#DIV/0!</v>
      </c>
      <c r="Z19" s="19" t="e">
        <f>J19*100/'ورود اطلاعات'!$Z$4</f>
        <v>#DIV/0!</v>
      </c>
      <c r="AA19" s="19" t="e">
        <f>K19*100/'ورود اطلاعات'!$Z$4</f>
        <v>#DIV/0!</v>
      </c>
      <c r="AB19" s="19" t="e">
        <f>L19*100/'ورود اطلاعات'!$Z$4</f>
        <v>#DIV/0!</v>
      </c>
      <c r="AC19" s="19" t="e">
        <f>M19*100/'ورود اطلاعات'!$Z$4</f>
        <v>#DIV/0!</v>
      </c>
      <c r="AD19" s="19" t="e">
        <f>N19*100/'ورود اطلاعات'!$Z$4</f>
        <v>#DIV/0!</v>
      </c>
      <c r="AE19" s="19" t="e">
        <f>O19*100/'ورود اطلاعات'!$Z$4</f>
        <v>#DIV/0!</v>
      </c>
      <c r="AF19" s="19" t="e">
        <f>P19*100/'ورود اطلاعات'!$Z$4</f>
        <v>#DIV/0!</v>
      </c>
      <c r="AG19" s="19" t="e">
        <f>Q19*100/'ورود اطلاعات'!$Z$4</f>
        <v>#DIV/0!</v>
      </c>
      <c r="AH19" s="19" t="e">
        <f>R19*100/'ورود اطلاعات'!$Z$4</f>
        <v>#DIV/0!</v>
      </c>
      <c r="AI19" s="20">
        <f t="shared" si="0"/>
        <v>0</v>
      </c>
      <c r="AJ19" s="21" t="e">
        <f t="shared" si="1"/>
        <v>#DIV/0!</v>
      </c>
    </row>
    <row r="20" spans="1:36" ht="24" hidden="1" customHeight="1">
      <c r="A20" s="14">
        <v>18</v>
      </c>
      <c r="B20" s="23">
        <f>'ورود اطلاعات'!T4</f>
        <v>0</v>
      </c>
      <c r="C20" s="16">
        <f>'ورود اطلاعات'!T1</f>
        <v>0</v>
      </c>
      <c r="D20" s="17">
        <f>COUNTIF('ورود اطلاعات'!T$6:T$45,"=0")</f>
        <v>0</v>
      </c>
      <c r="E20" s="17">
        <f>COUNTIF('ورود اطلاعات'!T$6:T$45,"=0.25")</f>
        <v>0</v>
      </c>
      <c r="F20" s="17">
        <f>COUNTIF('ورود اطلاعات'!T$6:T$45,"=0.5")</f>
        <v>0</v>
      </c>
      <c r="G20" s="17">
        <f>COUNTIF('ورود اطلاعات'!T$6:T$45,"=0.75")</f>
        <v>0</v>
      </c>
      <c r="H20" s="17">
        <f>COUNTIF('ورود اطلاعات'!T$6:T$45,"=1")</f>
        <v>0</v>
      </c>
      <c r="I20" s="17">
        <f>COUNTIF('ورود اطلاعات'!T$6:T$45,"=1.25")</f>
        <v>0</v>
      </c>
      <c r="J20" s="17">
        <f>COUNTIF('ورود اطلاعات'!T$6:T$45,"=1.5")</f>
        <v>0</v>
      </c>
      <c r="K20" s="17">
        <f>COUNTIF('ورود اطلاعات'!T$6:T$45,"=1.75")</f>
        <v>0</v>
      </c>
      <c r="L20" s="17">
        <f>COUNTIF('ورود اطلاعات'!T$6:T$45,"=2")</f>
        <v>0</v>
      </c>
      <c r="M20" s="17">
        <f>COUNTIF('ورود اطلاعات'!T$6:T$45,"=2.25")</f>
        <v>0</v>
      </c>
      <c r="N20" s="17">
        <f>COUNTIF('ورود اطلاعات'!T$6:T$45,"=2.5")</f>
        <v>0</v>
      </c>
      <c r="O20" s="17">
        <f>COUNTIF('ورود اطلاعات'!T$6:T$45,"=2.75")</f>
        <v>0</v>
      </c>
      <c r="P20" s="17">
        <f>COUNTIF('ورود اطلاعات'!T$6:T$45,"=3")</f>
        <v>0</v>
      </c>
      <c r="Q20" s="17">
        <f>COUNTIF('ورود اطلاعات'!T$6:T$45,"=3.25")</f>
        <v>0</v>
      </c>
      <c r="R20" s="17">
        <f>COUNTIF('ورود اطلاعات'!T$6:T$45,"=3.5")</f>
        <v>0</v>
      </c>
      <c r="S20" s="12"/>
      <c r="T20" s="19" t="e">
        <f>D20*100/'ورود اطلاعات'!$Z$4</f>
        <v>#DIV/0!</v>
      </c>
      <c r="U20" s="19" t="e">
        <f>E20*100/'ورود اطلاعات'!$Z$4</f>
        <v>#DIV/0!</v>
      </c>
      <c r="V20" s="19" t="e">
        <f>F20*100/'ورود اطلاعات'!$Z$4</f>
        <v>#DIV/0!</v>
      </c>
      <c r="W20" s="19" t="e">
        <f>G20*100/'ورود اطلاعات'!$Z$4</f>
        <v>#DIV/0!</v>
      </c>
      <c r="X20" s="19" t="e">
        <f>H20*100/'ورود اطلاعات'!$Z$4</f>
        <v>#DIV/0!</v>
      </c>
      <c r="Y20" s="19" t="e">
        <f>I20*100/'ورود اطلاعات'!$Z$4</f>
        <v>#DIV/0!</v>
      </c>
      <c r="Z20" s="19" t="e">
        <f>J20*100/'ورود اطلاعات'!$Z$4</f>
        <v>#DIV/0!</v>
      </c>
      <c r="AA20" s="19" t="e">
        <f>K20*100/'ورود اطلاعات'!$Z$4</f>
        <v>#DIV/0!</v>
      </c>
      <c r="AB20" s="19" t="e">
        <f>L20*100/'ورود اطلاعات'!$Z$4</f>
        <v>#DIV/0!</v>
      </c>
      <c r="AC20" s="19" t="e">
        <f>M20*100/'ورود اطلاعات'!$Z$4</f>
        <v>#DIV/0!</v>
      </c>
      <c r="AD20" s="19" t="e">
        <f>N20*100/'ورود اطلاعات'!$Z$4</f>
        <v>#DIV/0!</v>
      </c>
      <c r="AE20" s="19" t="e">
        <f>O20*100/'ورود اطلاعات'!$Z$4</f>
        <v>#DIV/0!</v>
      </c>
      <c r="AF20" s="19" t="e">
        <f>P20*100/'ورود اطلاعات'!$Z$4</f>
        <v>#DIV/0!</v>
      </c>
      <c r="AG20" s="19" t="e">
        <f>Q20*100/'ورود اطلاعات'!$Z$4</f>
        <v>#DIV/0!</v>
      </c>
      <c r="AH20" s="19" t="e">
        <f>R20*100/'ورود اطلاعات'!$Z$4</f>
        <v>#DIV/0!</v>
      </c>
      <c r="AI20" s="20">
        <f t="shared" si="0"/>
        <v>0</v>
      </c>
      <c r="AJ20" s="21" t="e">
        <f t="shared" si="1"/>
        <v>#DIV/0!</v>
      </c>
    </row>
    <row r="21" spans="1:36" ht="24" hidden="1" customHeight="1">
      <c r="A21" s="14">
        <v>19</v>
      </c>
      <c r="B21" s="27">
        <f>'ورود اطلاعات'!U4</f>
        <v>0</v>
      </c>
      <c r="C21" s="16">
        <f>'ورود اطلاعات'!U1</f>
        <v>0</v>
      </c>
      <c r="D21" s="17">
        <f>COUNTIF('ورود اطلاعات'!U$6:U$45,"=0")</f>
        <v>0</v>
      </c>
      <c r="E21" s="17">
        <f>COUNTIF('ورود اطلاعات'!U$6:U$45,"=0.25")</f>
        <v>0</v>
      </c>
      <c r="F21" s="17">
        <f>COUNTIF('ورود اطلاعات'!U$6:U$45,"=0.5")</f>
        <v>0</v>
      </c>
      <c r="G21" s="17">
        <f>COUNTIF('ورود اطلاعات'!U$6:U$45,"=0.75")</f>
        <v>0</v>
      </c>
      <c r="H21" s="17">
        <f>COUNTIF('ورود اطلاعات'!U$6:U$45,"=1")</f>
        <v>0</v>
      </c>
      <c r="I21" s="17">
        <f>COUNTIF('ورود اطلاعات'!U$6:U$45,"=1.25")</f>
        <v>0</v>
      </c>
      <c r="J21" s="17">
        <f>COUNTIF('ورود اطلاعات'!U$6:U$45,"=1.5")</f>
        <v>0</v>
      </c>
      <c r="K21" s="17">
        <f>COUNTIF('ورود اطلاعات'!U$6:U$45,"=1.75")</f>
        <v>0</v>
      </c>
      <c r="L21" s="17">
        <f>COUNTIF('ورود اطلاعات'!U$6:U$45,"=2")</f>
        <v>0</v>
      </c>
      <c r="M21" s="17">
        <f>COUNTIF('ورود اطلاعات'!U$6:U$45,"=2.25")</f>
        <v>0</v>
      </c>
      <c r="N21" s="17">
        <f>COUNTIF('ورود اطلاعات'!U$6:U$45,"=2.5")</f>
        <v>0</v>
      </c>
      <c r="O21" s="17">
        <f>COUNTIF('ورود اطلاعات'!U$6:U$45,"=2.75")</f>
        <v>0</v>
      </c>
      <c r="P21" s="17">
        <f>COUNTIF('ورود اطلاعات'!U$6:U$45,"=3")</f>
        <v>0</v>
      </c>
      <c r="Q21" s="17">
        <f>COUNTIF('ورود اطلاعات'!U$6:U$45,"=3.25")</f>
        <v>0</v>
      </c>
      <c r="R21" s="17">
        <f>COUNTIF('ورود اطلاعات'!U$6:U$45,"=3.5")</f>
        <v>0</v>
      </c>
      <c r="S21" s="7"/>
      <c r="T21" s="19" t="e">
        <f>D21*100/'ورود اطلاعات'!$Z$4</f>
        <v>#DIV/0!</v>
      </c>
      <c r="U21" s="19" t="e">
        <f>E21*100/'ورود اطلاعات'!$Z$4</f>
        <v>#DIV/0!</v>
      </c>
      <c r="V21" s="19" t="e">
        <f>F21*100/'ورود اطلاعات'!$Z$4</f>
        <v>#DIV/0!</v>
      </c>
      <c r="W21" s="19" t="e">
        <f>G21*100/'ورود اطلاعات'!$Z$4</f>
        <v>#DIV/0!</v>
      </c>
      <c r="X21" s="19" t="e">
        <f>H21*100/'ورود اطلاعات'!$Z$4</f>
        <v>#DIV/0!</v>
      </c>
      <c r="Y21" s="19" t="e">
        <f>I21*100/'ورود اطلاعات'!$Z$4</f>
        <v>#DIV/0!</v>
      </c>
      <c r="Z21" s="19" t="e">
        <f>J21*100/'ورود اطلاعات'!$Z$4</f>
        <v>#DIV/0!</v>
      </c>
      <c r="AA21" s="19" t="e">
        <f>K21*100/'ورود اطلاعات'!$Z$4</f>
        <v>#DIV/0!</v>
      </c>
      <c r="AB21" s="19" t="e">
        <f>L21*100/'ورود اطلاعات'!$Z$4</f>
        <v>#DIV/0!</v>
      </c>
      <c r="AC21" s="19" t="e">
        <f>M21*100/'ورود اطلاعات'!$Z$4</f>
        <v>#DIV/0!</v>
      </c>
      <c r="AD21" s="19" t="e">
        <f>N21*100/'ورود اطلاعات'!$Z$4</f>
        <v>#DIV/0!</v>
      </c>
      <c r="AE21" s="19" t="e">
        <f>O21*100/'ورود اطلاعات'!$Z$4</f>
        <v>#DIV/0!</v>
      </c>
      <c r="AF21" s="19" t="e">
        <f>P21*100/'ورود اطلاعات'!$Z$4</f>
        <v>#DIV/0!</v>
      </c>
      <c r="AG21" s="19" t="e">
        <f>Q21*100/'ورود اطلاعات'!$Z$4</f>
        <v>#DIV/0!</v>
      </c>
      <c r="AH21" s="19" t="e">
        <f>R21*100/'ورود اطلاعات'!$Z$4</f>
        <v>#DIV/0!</v>
      </c>
      <c r="AI21" s="20">
        <f t="shared" si="0"/>
        <v>0</v>
      </c>
      <c r="AJ21" s="21" t="e">
        <f t="shared" si="1"/>
        <v>#DIV/0!</v>
      </c>
    </row>
    <row r="22" spans="1:36" ht="24" hidden="1" customHeight="1">
      <c r="A22" s="14">
        <v>20</v>
      </c>
      <c r="B22" s="23">
        <f>'ورود اطلاعات'!V4</f>
        <v>0</v>
      </c>
      <c r="C22" s="16">
        <f>'ورود اطلاعات'!V1</f>
        <v>0</v>
      </c>
      <c r="D22" s="17">
        <f>COUNTIF('ورود اطلاعات'!V$6:V$45,"=0")</f>
        <v>0</v>
      </c>
      <c r="E22" s="17">
        <f>COUNTIF('ورود اطلاعات'!V$6:V$45,"=0.25")</f>
        <v>0</v>
      </c>
      <c r="F22" s="17">
        <f>COUNTIF('ورود اطلاعات'!V$6:V$45,"=0.5")</f>
        <v>0</v>
      </c>
      <c r="G22" s="17">
        <f>COUNTIF('ورود اطلاعات'!V$6:V$45,"=0.75")</f>
        <v>0</v>
      </c>
      <c r="H22" s="17">
        <f>COUNTIF('ورود اطلاعات'!V$6:V$45,"=1")</f>
        <v>0</v>
      </c>
      <c r="I22" s="17">
        <f>COUNTIF('ورود اطلاعات'!V$6:V$45,"=1.25")</f>
        <v>0</v>
      </c>
      <c r="J22" s="17">
        <f>COUNTIF('ورود اطلاعات'!V$6:V$45,"=1.5")</f>
        <v>0</v>
      </c>
      <c r="K22" s="17">
        <f>COUNTIF('ورود اطلاعات'!V$6:V$45,"=1.75")</f>
        <v>0</v>
      </c>
      <c r="L22" s="17">
        <f>COUNTIF('ورود اطلاعات'!V$6:V$45,"=2")</f>
        <v>0</v>
      </c>
      <c r="M22" s="17">
        <f>COUNTIF('ورود اطلاعات'!V$6:V$45,"=2.25")</f>
        <v>0</v>
      </c>
      <c r="N22" s="17">
        <f>COUNTIF('ورود اطلاعات'!V$6:V$45,"=2.5")</f>
        <v>0</v>
      </c>
      <c r="O22" s="17">
        <f>COUNTIF('ورود اطلاعات'!V$6:V$45,"=2.75")</f>
        <v>0</v>
      </c>
      <c r="P22" s="17">
        <f>COUNTIF('ورود اطلاعات'!V$6:V$45,"=3")</f>
        <v>0</v>
      </c>
      <c r="Q22" s="17">
        <f>COUNTIF('ورود اطلاعات'!V$6:V$45,"=3.25")</f>
        <v>0</v>
      </c>
      <c r="R22" s="17">
        <f>COUNTIF('ورود اطلاعات'!V$6:V$45,"=3.5")</f>
        <v>0</v>
      </c>
      <c r="S22" s="7"/>
      <c r="T22" s="19" t="e">
        <f>D22*100/'ورود اطلاعات'!$Z$4</f>
        <v>#DIV/0!</v>
      </c>
      <c r="U22" s="19" t="e">
        <f>E22*100/'ورود اطلاعات'!$Z$4</f>
        <v>#DIV/0!</v>
      </c>
      <c r="V22" s="19" t="e">
        <f>F22*100/'ورود اطلاعات'!$Z$4</f>
        <v>#DIV/0!</v>
      </c>
      <c r="W22" s="19" t="e">
        <f>G22*100/'ورود اطلاعات'!$Z$4</f>
        <v>#DIV/0!</v>
      </c>
      <c r="X22" s="19" t="e">
        <f>H22*100/'ورود اطلاعات'!$Z$4</f>
        <v>#DIV/0!</v>
      </c>
      <c r="Y22" s="19" t="e">
        <f>I22*100/'ورود اطلاعات'!$Z$4</f>
        <v>#DIV/0!</v>
      </c>
      <c r="Z22" s="19" t="e">
        <f>J22*100/'ورود اطلاعات'!$Z$4</f>
        <v>#DIV/0!</v>
      </c>
      <c r="AA22" s="19" t="e">
        <f>K22*100/'ورود اطلاعات'!$Z$4</f>
        <v>#DIV/0!</v>
      </c>
      <c r="AB22" s="19" t="e">
        <f>L22*100/'ورود اطلاعات'!$Z$4</f>
        <v>#DIV/0!</v>
      </c>
      <c r="AC22" s="19" t="e">
        <f>M22*100/'ورود اطلاعات'!$Z$4</f>
        <v>#DIV/0!</v>
      </c>
      <c r="AD22" s="19" t="e">
        <f>N22*100/'ورود اطلاعات'!$Z$4</f>
        <v>#DIV/0!</v>
      </c>
      <c r="AE22" s="19" t="e">
        <f>O22*100/'ورود اطلاعات'!$Z$4</f>
        <v>#DIV/0!</v>
      </c>
      <c r="AF22" s="19" t="e">
        <f>P22*100/'ورود اطلاعات'!$Z$4</f>
        <v>#DIV/0!</v>
      </c>
      <c r="AG22" s="19" t="e">
        <f>Q22*100/'ورود اطلاعات'!$Z$4</f>
        <v>#DIV/0!</v>
      </c>
      <c r="AH22" s="19" t="e">
        <f>R22*100/'ورود اطلاعات'!$Z$4</f>
        <v>#DIV/0!</v>
      </c>
      <c r="AI22" s="20">
        <f t="shared" si="0"/>
        <v>0</v>
      </c>
      <c r="AJ22" s="21" t="e">
        <f t="shared" si="1"/>
        <v>#DIV/0!</v>
      </c>
    </row>
    <row r="23" spans="1:36" ht="15" hidden="1" customHeight="1"/>
    <row r="24" spans="1:36" ht="15" hidden="1" customHeight="1"/>
    <row r="25" spans="1:36" ht="15" hidden="1" customHeight="1"/>
    <row r="26" spans="1:36" hidden="1"/>
    <row r="28" spans="1:36">
      <c r="I28" s="143" t="s">
        <v>67</v>
      </c>
      <c r="J28" s="144"/>
      <c r="K28" s="144"/>
      <c r="L28" s="144"/>
      <c r="M28" s="145"/>
    </row>
    <row r="29" spans="1:36">
      <c r="I29" s="127"/>
      <c r="J29" s="128"/>
      <c r="K29" s="128"/>
      <c r="L29" s="128"/>
      <c r="M29" s="129"/>
    </row>
    <row r="30" spans="1:36">
      <c r="I30" s="127"/>
      <c r="J30" s="128"/>
      <c r="K30" s="128"/>
      <c r="L30" s="128"/>
      <c r="M30" s="129"/>
    </row>
    <row r="31" spans="1:36">
      <c r="I31" s="130"/>
      <c r="J31" s="131"/>
      <c r="K31" s="131"/>
      <c r="L31" s="131"/>
      <c r="M31" s="132"/>
    </row>
  </sheetData>
  <autoFilter ref="A1:R26">
    <filterColumn colId="1">
      <customFilters>
        <customFilter operator="notEqual" val="0"/>
      </customFilters>
    </filterColumn>
    <filterColumn colId="3" showButton="0">
      <colorFilter dxfId="15"/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7">
    <mergeCell ref="T1:AH1"/>
    <mergeCell ref="AK3:AN5"/>
    <mergeCell ref="I28:M31"/>
    <mergeCell ref="A1:A2"/>
    <mergeCell ref="B1:B2"/>
    <mergeCell ref="C1:C2"/>
    <mergeCell ref="D1:R1"/>
  </mergeCells>
  <conditionalFormatting sqref="C3:D22">
    <cfRule type="cellIs" dxfId="14" priority="1" operator="greaterThan">
      <formula>$AI$3/3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 filterMode="1">
    <tabColor rgb="FF00B0F0"/>
  </sheetPr>
  <dimension ref="A1:N41"/>
  <sheetViews>
    <sheetView rightToLeft="1" zoomScale="70" zoomScaleNormal="70" workbookViewId="0"/>
  </sheetViews>
  <sheetFormatPr defaultColWidth="9.140625" defaultRowHeight="15"/>
  <cols>
    <col min="1" max="1" width="10.28515625" style="8" customWidth="1"/>
    <col min="2" max="2" width="19.85546875" style="8" customWidth="1"/>
    <col min="3" max="3" width="16.28515625" style="8" customWidth="1"/>
    <col min="4" max="4" width="11" style="8" customWidth="1"/>
    <col min="5" max="5" width="13" style="8" customWidth="1"/>
    <col min="6" max="6" width="25.85546875" style="8" customWidth="1"/>
    <col min="7" max="7" width="13.7109375" style="8" customWidth="1"/>
    <col min="8" max="8" width="5.140625" style="8" customWidth="1"/>
    <col min="9" max="16384" width="9.140625" style="8"/>
  </cols>
  <sheetData>
    <row r="1" spans="1:14" ht="25.5">
      <c r="A1" s="31" t="s">
        <v>29</v>
      </c>
      <c r="B1" s="32" t="str">
        <f>'ورود اطلاعات'!B5</f>
        <v>نام  دانش آموز</v>
      </c>
      <c r="C1" s="33" t="s">
        <v>42</v>
      </c>
      <c r="D1" s="34"/>
    </row>
    <row r="2" spans="1:14" s="34" customFormat="1" ht="35.25" customHeight="1">
      <c r="A2" s="35">
        <v>1</v>
      </c>
      <c r="B2" s="36">
        <f>'ورود اطلاعات'!B6</f>
        <v>0</v>
      </c>
      <c r="C2" s="37">
        <f>'ورود اطلاعات'!W6</f>
        <v>0</v>
      </c>
      <c r="E2" s="146" t="s">
        <v>55</v>
      </c>
      <c r="F2" s="147"/>
      <c r="G2" s="38" t="e">
        <f>SUM(C2:C41)/'ورود اطلاعات'!Z4</f>
        <v>#DIV/0!</v>
      </c>
      <c r="H2" s="39"/>
    </row>
    <row r="3" spans="1:14" s="34" customFormat="1" ht="35.25" customHeight="1">
      <c r="A3" s="35">
        <v>2</v>
      </c>
      <c r="B3" s="36">
        <f>'ورود اطلاعات'!B7</f>
        <v>0</v>
      </c>
      <c r="C3" s="37">
        <f>'ورود اطلاعات'!W7</f>
        <v>0</v>
      </c>
      <c r="E3" s="146" t="s">
        <v>65</v>
      </c>
      <c r="F3" s="147"/>
      <c r="G3" s="76">
        <f>'ورود اطلاعات'!Z4</f>
        <v>0</v>
      </c>
      <c r="H3" s="39"/>
    </row>
    <row r="4" spans="1:14" s="34" customFormat="1" ht="35.25" customHeight="1">
      <c r="A4" s="35">
        <v>3</v>
      </c>
      <c r="B4" s="36">
        <f>'ورود اطلاعات'!B8</f>
        <v>0</v>
      </c>
      <c r="C4" s="37">
        <f>'ورود اطلاعات'!W8</f>
        <v>0</v>
      </c>
      <c r="E4" s="146" t="s">
        <v>69</v>
      </c>
      <c r="F4" s="147"/>
      <c r="G4" s="40">
        <f>MAX(C2:C41)</f>
        <v>0</v>
      </c>
      <c r="H4" s="39"/>
    </row>
    <row r="5" spans="1:14" s="34" customFormat="1" ht="35.25" customHeight="1">
      <c r="A5" s="35">
        <v>4</v>
      </c>
      <c r="B5" s="36">
        <f>'ورود اطلاعات'!B9</f>
        <v>0</v>
      </c>
      <c r="C5" s="37">
        <f>'ورود اطلاعات'!W9</f>
        <v>0</v>
      </c>
      <c r="E5" s="156" t="s">
        <v>45</v>
      </c>
      <c r="F5" s="157"/>
      <c r="G5" s="78" t="e">
        <f>COUNTIF(C2:C41,"&gt;=10")/'ورود اطلاعات'!Z4*100</f>
        <v>#DIV/0!</v>
      </c>
      <c r="H5" s="79" t="s">
        <v>70</v>
      </c>
    </row>
    <row r="6" spans="1:14" s="34" customFormat="1" ht="35.25" customHeight="1">
      <c r="A6" s="35">
        <v>5</v>
      </c>
      <c r="B6" s="36">
        <f>'ورود اطلاعات'!B10</f>
        <v>0</v>
      </c>
      <c r="C6" s="37">
        <f>'ورود اطلاعات'!W10</f>
        <v>0</v>
      </c>
      <c r="E6" s="156" t="s">
        <v>49</v>
      </c>
      <c r="F6" s="157"/>
      <c r="G6" s="78" t="e">
        <f>100-G5</f>
        <v>#DIV/0!</v>
      </c>
      <c r="H6" s="79" t="s">
        <v>70</v>
      </c>
    </row>
    <row r="7" spans="1:14" s="34" customFormat="1" ht="35.25" customHeight="1">
      <c r="A7" s="35">
        <v>6</v>
      </c>
      <c r="B7" s="36">
        <f>'ورود اطلاعات'!B11</f>
        <v>0</v>
      </c>
      <c r="C7" s="37">
        <f>'ورود اطلاعات'!W11</f>
        <v>0</v>
      </c>
      <c r="E7" s="154" t="s">
        <v>54</v>
      </c>
      <c r="F7" s="155"/>
      <c r="G7" s="41" t="e">
        <f>COUNTIF(C2:C41,"&gt;16.75")/'ورود اطلاعات'!Z4*100</f>
        <v>#DIV/0!</v>
      </c>
      <c r="H7" s="80" t="s">
        <v>70</v>
      </c>
    </row>
    <row r="8" spans="1:14" s="34" customFormat="1" ht="35.25" customHeight="1">
      <c r="A8" s="35">
        <v>7</v>
      </c>
      <c r="B8" s="36">
        <f>'ورود اطلاعات'!B12</f>
        <v>0</v>
      </c>
      <c r="C8" s="37">
        <f>'ورود اطلاعات'!W12</f>
        <v>0</v>
      </c>
      <c r="E8" s="154" t="s">
        <v>53</v>
      </c>
      <c r="F8" s="155"/>
      <c r="G8" s="42" t="e">
        <f>COUNTIF(C2:C41,"&gt;14.75")/'ورود اطلاعات'!Z4*100-G7</f>
        <v>#DIV/0!</v>
      </c>
      <c r="H8" s="80" t="s">
        <v>70</v>
      </c>
    </row>
    <row r="9" spans="1:14" s="34" customFormat="1" ht="35.25" customHeight="1">
      <c r="A9" s="35">
        <v>8</v>
      </c>
      <c r="B9" s="36">
        <f>'ورود اطلاعات'!B13</f>
        <v>0</v>
      </c>
      <c r="C9" s="37">
        <f>'ورود اطلاعات'!W13</f>
        <v>0</v>
      </c>
      <c r="E9" s="154" t="s">
        <v>52</v>
      </c>
      <c r="F9" s="155"/>
      <c r="G9" s="42" t="e">
        <f>COUNTIF(C2:C41,"&gt;11.75")/'ورود اطلاعات'!Z4*100-G7-G8</f>
        <v>#DIV/0!</v>
      </c>
      <c r="H9" s="80" t="s">
        <v>70</v>
      </c>
      <c r="N9" s="72"/>
    </row>
    <row r="10" spans="1:14" s="34" customFormat="1" ht="35.25" customHeight="1">
      <c r="A10" s="35">
        <v>9</v>
      </c>
      <c r="B10" s="36">
        <f>'ورود اطلاعات'!B14</f>
        <v>0</v>
      </c>
      <c r="C10" s="37">
        <f>'ورود اطلاعات'!W14</f>
        <v>0</v>
      </c>
      <c r="E10" s="154" t="s">
        <v>50</v>
      </c>
      <c r="F10" s="155"/>
      <c r="G10" s="42" t="e">
        <f>COUNTIF(C2:C41,"&gt;=10")/'ورود اطلاعات'!Z4*100-G7-G8-G9</f>
        <v>#DIV/0!</v>
      </c>
      <c r="H10" s="80" t="s">
        <v>70</v>
      </c>
    </row>
    <row r="11" spans="1:14" s="34" customFormat="1" ht="35.25" customHeight="1">
      <c r="A11" s="35">
        <v>10</v>
      </c>
      <c r="B11" s="36">
        <f>'ورود اطلاعات'!B15</f>
        <v>0</v>
      </c>
      <c r="C11" s="37">
        <f>'ورود اطلاعات'!W15</f>
        <v>0</v>
      </c>
      <c r="E11" s="154" t="s">
        <v>51</v>
      </c>
      <c r="F11" s="155"/>
      <c r="G11" s="42" t="e">
        <f>G6</f>
        <v>#DIV/0!</v>
      </c>
      <c r="H11" s="80" t="s">
        <v>70</v>
      </c>
    </row>
    <row r="12" spans="1:14" s="34" customFormat="1" ht="35.25" customHeight="1">
      <c r="A12" s="35">
        <v>11</v>
      </c>
      <c r="B12" s="36">
        <f>'ورود اطلاعات'!B16</f>
        <v>0</v>
      </c>
      <c r="C12" s="37">
        <f>'ورود اطلاعات'!W16</f>
        <v>0</v>
      </c>
      <c r="F12" s="34" t="s">
        <v>1</v>
      </c>
      <c r="G12" s="77" t="e">
        <f>SUBTOTAL(9,G7:G11)</f>
        <v>#DIV/0!</v>
      </c>
      <c r="H12" s="39" t="s">
        <v>70</v>
      </c>
    </row>
    <row r="13" spans="1:14" s="34" customFormat="1" ht="35.25" customHeight="1">
      <c r="A13" s="35">
        <v>12</v>
      </c>
      <c r="B13" s="36">
        <f>'ورود اطلاعات'!B17</f>
        <v>0</v>
      </c>
      <c r="C13" s="37">
        <f>'ورود اطلاعات'!W17</f>
        <v>0</v>
      </c>
      <c r="E13" s="148" t="s">
        <v>66</v>
      </c>
      <c r="F13" s="149"/>
      <c r="G13" s="149"/>
      <c r="H13" s="150"/>
    </row>
    <row r="14" spans="1:14" s="34" customFormat="1" ht="35.25" customHeight="1">
      <c r="A14" s="35">
        <v>13</v>
      </c>
      <c r="B14" s="36">
        <f>'ورود اطلاعات'!B18</f>
        <v>0</v>
      </c>
      <c r="C14" s="37">
        <f>'ورود اطلاعات'!W18</f>
        <v>0</v>
      </c>
      <c r="E14" s="151"/>
      <c r="F14" s="152"/>
      <c r="G14" s="152"/>
      <c r="H14" s="153"/>
    </row>
    <row r="15" spans="1:14" s="34" customFormat="1" ht="35.25" customHeight="1">
      <c r="A15" s="35">
        <v>14</v>
      </c>
      <c r="B15" s="36">
        <f>'ورود اطلاعات'!B19</f>
        <v>0</v>
      </c>
      <c r="C15" s="37">
        <f>'ورود اطلاعات'!W19</f>
        <v>0</v>
      </c>
      <c r="E15" s="8"/>
      <c r="F15" s="8"/>
      <c r="G15" s="8"/>
      <c r="H15" s="8"/>
    </row>
    <row r="16" spans="1:14" s="34" customFormat="1" ht="35.25" customHeight="1">
      <c r="A16" s="35">
        <v>15</v>
      </c>
      <c r="B16" s="36">
        <f>'ورود اطلاعات'!B20</f>
        <v>0</v>
      </c>
      <c r="C16" s="37">
        <f>'ورود اطلاعات'!W20</f>
        <v>0</v>
      </c>
      <c r="E16" s="8"/>
      <c r="F16" s="8"/>
      <c r="G16" s="8"/>
      <c r="H16" s="8"/>
    </row>
    <row r="17" spans="1:8" s="34" customFormat="1" ht="35.25" customHeight="1">
      <c r="A17" s="35">
        <v>16</v>
      </c>
      <c r="B17" s="36">
        <f>'ورود اطلاعات'!B21</f>
        <v>0</v>
      </c>
      <c r="C17" s="37">
        <f>'ورود اطلاعات'!W21</f>
        <v>0</v>
      </c>
      <c r="E17" s="8"/>
      <c r="F17" s="8"/>
      <c r="G17" s="8"/>
      <c r="H17" s="8"/>
    </row>
    <row r="18" spans="1:8" s="34" customFormat="1" ht="35.25" customHeight="1">
      <c r="A18" s="35">
        <v>17</v>
      </c>
      <c r="B18" s="36">
        <f>'ورود اطلاعات'!B22</f>
        <v>0</v>
      </c>
      <c r="C18" s="37">
        <f>'ورود اطلاعات'!W22</f>
        <v>0</v>
      </c>
      <c r="E18" s="8"/>
      <c r="F18" s="8"/>
      <c r="G18" s="8"/>
      <c r="H18" s="8"/>
    </row>
    <row r="19" spans="1:8" s="34" customFormat="1" ht="35.25" customHeight="1">
      <c r="A19" s="35">
        <v>18</v>
      </c>
      <c r="B19" s="36">
        <f>'ورود اطلاعات'!B23</f>
        <v>0</v>
      </c>
      <c r="C19" s="37">
        <f>'ورود اطلاعات'!W23</f>
        <v>0</v>
      </c>
      <c r="E19" s="8"/>
      <c r="F19" s="8"/>
      <c r="G19" s="8"/>
      <c r="H19" s="8"/>
    </row>
    <row r="20" spans="1:8" s="34" customFormat="1" ht="35.25" customHeight="1">
      <c r="A20" s="35">
        <v>19</v>
      </c>
      <c r="B20" s="36">
        <f>'ورود اطلاعات'!B24</f>
        <v>0</v>
      </c>
      <c r="C20" s="37">
        <f>'ورود اطلاعات'!W24</f>
        <v>0</v>
      </c>
      <c r="E20" s="8"/>
      <c r="F20" s="8"/>
      <c r="G20" s="8"/>
      <c r="H20" s="8"/>
    </row>
    <row r="21" spans="1:8" s="34" customFormat="1" ht="35.25" customHeight="1">
      <c r="A21" s="35">
        <v>20</v>
      </c>
      <c r="B21" s="36">
        <f>'ورود اطلاعات'!B25</f>
        <v>0</v>
      </c>
      <c r="C21" s="37">
        <f>'ورود اطلاعات'!W25</f>
        <v>0</v>
      </c>
      <c r="E21" s="8"/>
      <c r="F21" s="8"/>
      <c r="G21" s="8"/>
      <c r="H21" s="8"/>
    </row>
    <row r="22" spans="1:8" s="34" customFormat="1" ht="35.25" customHeight="1">
      <c r="A22" s="35">
        <v>21</v>
      </c>
      <c r="B22" s="36">
        <f>'ورود اطلاعات'!B26</f>
        <v>0</v>
      </c>
      <c r="C22" s="37">
        <f>'ورود اطلاعات'!W26</f>
        <v>0</v>
      </c>
      <c r="E22" s="8"/>
      <c r="F22" s="8"/>
      <c r="G22" s="8"/>
      <c r="H22" s="8"/>
    </row>
    <row r="23" spans="1:8" s="34" customFormat="1" ht="35.25" customHeight="1">
      <c r="A23" s="35">
        <v>22</v>
      </c>
      <c r="B23" s="36">
        <f>'ورود اطلاعات'!B27</f>
        <v>0</v>
      </c>
      <c r="C23" s="37">
        <f>'ورود اطلاعات'!W27</f>
        <v>0</v>
      </c>
      <c r="E23" s="8"/>
      <c r="F23" s="8"/>
      <c r="G23" s="8"/>
      <c r="H23" s="8"/>
    </row>
    <row r="24" spans="1:8" s="34" customFormat="1" ht="35.25" customHeight="1">
      <c r="A24" s="35">
        <v>23</v>
      </c>
      <c r="B24" s="36">
        <f>'ورود اطلاعات'!B28</f>
        <v>0</v>
      </c>
      <c r="C24" s="37">
        <f>'ورود اطلاعات'!W28</f>
        <v>0</v>
      </c>
      <c r="E24" s="8"/>
      <c r="F24" s="8"/>
      <c r="G24" s="8"/>
      <c r="H24" s="8"/>
    </row>
    <row r="25" spans="1:8" s="34" customFormat="1" ht="35.25" hidden="1" customHeight="1">
      <c r="A25" s="35">
        <v>24</v>
      </c>
      <c r="B25" s="36">
        <f>'ورود اطلاعات'!B29</f>
        <v>0</v>
      </c>
      <c r="C25" s="37">
        <f>'ورود اطلاعات'!W29</f>
        <v>0</v>
      </c>
      <c r="E25" s="8"/>
      <c r="F25" s="8"/>
      <c r="G25" s="8"/>
      <c r="H25" s="8"/>
    </row>
    <row r="26" spans="1:8" s="34" customFormat="1" ht="35.25" hidden="1" customHeight="1">
      <c r="A26" s="35">
        <v>25</v>
      </c>
      <c r="B26" s="36">
        <f>'ورود اطلاعات'!B30</f>
        <v>0</v>
      </c>
      <c r="C26" s="37">
        <f>'ورود اطلاعات'!W30</f>
        <v>0</v>
      </c>
      <c r="E26" s="8"/>
      <c r="F26" s="8"/>
      <c r="G26" s="8"/>
      <c r="H26" s="8"/>
    </row>
    <row r="27" spans="1:8" s="34" customFormat="1" ht="35.25" hidden="1" customHeight="1">
      <c r="A27" s="35">
        <v>26</v>
      </c>
      <c r="B27" s="36">
        <f>'ورود اطلاعات'!B31</f>
        <v>0</v>
      </c>
      <c r="C27" s="37">
        <f>'ورود اطلاعات'!W31</f>
        <v>0</v>
      </c>
      <c r="E27" s="8"/>
      <c r="F27" s="8"/>
      <c r="G27" s="8"/>
      <c r="H27" s="8"/>
    </row>
    <row r="28" spans="1:8" s="34" customFormat="1" ht="35.25" hidden="1" customHeight="1">
      <c r="A28" s="35">
        <v>27</v>
      </c>
      <c r="B28" s="36">
        <f>'ورود اطلاعات'!B32</f>
        <v>0</v>
      </c>
      <c r="C28" s="37">
        <f>'ورود اطلاعات'!W32</f>
        <v>0</v>
      </c>
      <c r="E28" s="8"/>
      <c r="F28" s="8"/>
      <c r="G28" s="8"/>
      <c r="H28" s="8"/>
    </row>
    <row r="29" spans="1:8" s="34" customFormat="1" ht="35.25" hidden="1" customHeight="1">
      <c r="A29" s="35">
        <v>28</v>
      </c>
      <c r="B29" s="36">
        <f>'ورود اطلاعات'!B33</f>
        <v>0</v>
      </c>
      <c r="C29" s="37">
        <f>'ورود اطلاعات'!W33</f>
        <v>0</v>
      </c>
      <c r="E29" s="8"/>
      <c r="F29" s="8"/>
      <c r="G29" s="8"/>
      <c r="H29" s="8"/>
    </row>
    <row r="30" spans="1:8" s="34" customFormat="1" ht="35.25" hidden="1" customHeight="1">
      <c r="A30" s="35">
        <v>29</v>
      </c>
      <c r="B30" s="36">
        <f>'ورود اطلاعات'!B34</f>
        <v>0</v>
      </c>
      <c r="C30" s="37">
        <f>'ورود اطلاعات'!W34</f>
        <v>0</v>
      </c>
      <c r="E30" s="8"/>
      <c r="F30" s="8"/>
      <c r="G30" s="8"/>
      <c r="H30" s="8"/>
    </row>
    <row r="31" spans="1:8" s="34" customFormat="1" ht="35.25" hidden="1" customHeight="1">
      <c r="A31" s="35">
        <v>30</v>
      </c>
      <c r="B31" s="36">
        <f>'ورود اطلاعات'!B35</f>
        <v>0</v>
      </c>
      <c r="C31" s="37">
        <f>'ورود اطلاعات'!W35</f>
        <v>0</v>
      </c>
      <c r="E31" s="8"/>
      <c r="F31" s="8"/>
      <c r="G31" s="8"/>
      <c r="H31" s="8"/>
    </row>
    <row r="32" spans="1:8" s="34" customFormat="1" ht="35.25" hidden="1" customHeight="1">
      <c r="A32" s="35">
        <v>31</v>
      </c>
      <c r="B32" s="36">
        <f>'ورود اطلاعات'!B36</f>
        <v>0</v>
      </c>
      <c r="C32" s="37">
        <f>'ورود اطلاعات'!W36</f>
        <v>0</v>
      </c>
      <c r="E32" s="8"/>
      <c r="F32" s="8"/>
      <c r="G32" s="8"/>
      <c r="H32" s="8"/>
    </row>
    <row r="33" spans="1:8" s="34" customFormat="1" ht="35.25" hidden="1" customHeight="1">
      <c r="A33" s="35">
        <v>32</v>
      </c>
      <c r="B33" s="36">
        <f>'ورود اطلاعات'!B37</f>
        <v>0</v>
      </c>
      <c r="C33" s="37">
        <f>'ورود اطلاعات'!W37</f>
        <v>0</v>
      </c>
      <c r="E33" s="8"/>
      <c r="F33" s="8"/>
      <c r="G33" s="8"/>
      <c r="H33" s="8"/>
    </row>
    <row r="34" spans="1:8" s="34" customFormat="1" ht="35.25" hidden="1" customHeight="1">
      <c r="A34" s="35">
        <v>33</v>
      </c>
      <c r="B34" s="36">
        <f>'ورود اطلاعات'!B38</f>
        <v>0</v>
      </c>
      <c r="C34" s="37">
        <f>'ورود اطلاعات'!W38</f>
        <v>0</v>
      </c>
      <c r="E34" s="8"/>
      <c r="F34" s="8"/>
      <c r="G34" s="8"/>
      <c r="H34" s="8"/>
    </row>
    <row r="35" spans="1:8" s="34" customFormat="1" ht="35.25" hidden="1" customHeight="1">
      <c r="A35" s="35">
        <v>34</v>
      </c>
      <c r="B35" s="36">
        <f>'ورود اطلاعات'!B39</f>
        <v>0</v>
      </c>
      <c r="C35" s="37">
        <f>'ورود اطلاعات'!W39</f>
        <v>0</v>
      </c>
      <c r="E35" s="8"/>
      <c r="F35" s="8"/>
      <c r="G35" s="8"/>
      <c r="H35" s="8"/>
    </row>
    <row r="36" spans="1:8" ht="33" hidden="1" customHeight="1">
      <c r="A36" s="35">
        <v>35</v>
      </c>
      <c r="B36" s="36">
        <f>'ورود اطلاعات'!B40</f>
        <v>0</v>
      </c>
      <c r="C36" s="37">
        <f>'ورود اطلاعات'!W40</f>
        <v>0</v>
      </c>
      <c r="D36" s="34"/>
    </row>
    <row r="37" spans="1:8" ht="33" hidden="1" customHeight="1">
      <c r="A37" s="35">
        <v>36</v>
      </c>
      <c r="B37" s="36">
        <f>'ورود اطلاعات'!B41</f>
        <v>0</v>
      </c>
      <c r="C37" s="37">
        <f>'ورود اطلاعات'!W41</f>
        <v>0</v>
      </c>
    </row>
    <row r="38" spans="1:8" ht="33" hidden="1" customHeight="1">
      <c r="A38" s="35">
        <v>37</v>
      </c>
      <c r="B38" s="36">
        <f>'ورود اطلاعات'!B42</f>
        <v>0</v>
      </c>
      <c r="C38" s="37">
        <f>'ورود اطلاعات'!W42</f>
        <v>0</v>
      </c>
    </row>
    <row r="39" spans="1:8" ht="33" hidden="1" customHeight="1">
      <c r="A39" s="35">
        <v>38</v>
      </c>
      <c r="B39" s="36">
        <f>'ورود اطلاعات'!B43</f>
        <v>0</v>
      </c>
      <c r="C39" s="37">
        <f>'ورود اطلاعات'!W43</f>
        <v>0</v>
      </c>
    </row>
    <row r="40" spans="1:8" ht="33" hidden="1" customHeight="1">
      <c r="A40" s="35">
        <v>39</v>
      </c>
      <c r="B40" s="36">
        <f>'ورود اطلاعات'!B44</f>
        <v>0</v>
      </c>
      <c r="C40" s="37">
        <f>'ورود اطلاعات'!W44</f>
        <v>0</v>
      </c>
    </row>
    <row r="41" spans="1:8" ht="33" hidden="1" customHeight="1">
      <c r="A41" s="35">
        <v>40</v>
      </c>
      <c r="B41" s="36">
        <f>'ورود اطلاعات'!B45</f>
        <v>0</v>
      </c>
      <c r="C41" s="37">
        <f>'ورود اطلاعات'!W45</f>
        <v>0</v>
      </c>
    </row>
  </sheetData>
  <autoFilter ref="A1:C41">
    <filterColumn colId="1">
      <customFilters>
        <customFilter operator="notEqual" val="0"/>
      </customFilters>
    </filterColumn>
  </autoFilter>
  <mergeCells count="11">
    <mergeCell ref="E3:F3"/>
    <mergeCell ref="E13:H14"/>
    <mergeCell ref="E9:F9"/>
    <mergeCell ref="E2:F2"/>
    <mergeCell ref="E10:F10"/>
    <mergeCell ref="E11:F11"/>
    <mergeCell ref="E4:F4"/>
    <mergeCell ref="E5:F5"/>
    <mergeCell ref="E7:F7"/>
    <mergeCell ref="E8:F8"/>
    <mergeCell ref="E6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 filterMode="1">
    <tabColor rgb="FFC00000"/>
  </sheetPr>
  <dimension ref="A1:J41"/>
  <sheetViews>
    <sheetView rightToLeft="1" zoomScale="80" zoomScaleNormal="80" workbookViewId="0">
      <selection activeCell="I7" sqref="I7"/>
    </sheetView>
  </sheetViews>
  <sheetFormatPr defaultColWidth="9.140625" defaultRowHeight="15"/>
  <cols>
    <col min="1" max="1" width="5.42578125" style="8" customWidth="1"/>
    <col min="2" max="2" width="24.5703125" style="8" customWidth="1"/>
    <col min="3" max="3" width="8.42578125" style="8" customWidth="1"/>
    <col min="4" max="4" width="12.140625" style="8" customWidth="1"/>
    <col min="5" max="5" width="14.28515625" style="8" customWidth="1"/>
    <col min="6" max="16384" width="9.140625" style="8"/>
  </cols>
  <sheetData>
    <row r="1" spans="1:10" ht="25.5">
      <c r="A1" s="31" t="s">
        <v>29</v>
      </c>
      <c r="B1" s="32" t="str">
        <f>'ورود اطلاعات'!B5</f>
        <v>نام  دانش آموز</v>
      </c>
      <c r="C1" s="33" t="s">
        <v>42</v>
      </c>
      <c r="D1" s="33" t="s">
        <v>44</v>
      </c>
      <c r="E1" s="33" t="s">
        <v>46</v>
      </c>
    </row>
    <row r="2" spans="1:10" ht="28.5" customHeight="1">
      <c r="A2" s="35">
        <v>1</v>
      </c>
      <c r="B2" s="36">
        <f>'ورود اطلاعات'!B6</f>
        <v>0</v>
      </c>
      <c r="C2" s="37">
        <f>'ورود اطلاعات'!W6</f>
        <v>0</v>
      </c>
      <c r="D2" s="43" t="str">
        <f t="shared" ref="D2:D41" si="0">IF(C2&gt;16.75,"عالي",IF(C2&gt;14.75,"خوب",IF(C2&gt;11.75,"متوسط",IF(C2&gt;=10,"ضعيف","مردود"))))</f>
        <v>مردود</v>
      </c>
      <c r="E2" s="44">
        <f t="shared" ref="E2:E41" si="1">C2</f>
        <v>0</v>
      </c>
      <c r="G2" s="158" t="s">
        <v>66</v>
      </c>
      <c r="H2" s="159"/>
      <c r="I2" s="159"/>
      <c r="J2" s="160"/>
    </row>
    <row r="3" spans="1:10" ht="28.5">
      <c r="A3" s="35">
        <v>2</v>
      </c>
      <c r="B3" s="36">
        <f>'ورود اطلاعات'!B7</f>
        <v>0</v>
      </c>
      <c r="C3" s="37">
        <f>'ورود اطلاعات'!W7</f>
        <v>0</v>
      </c>
      <c r="D3" s="43" t="str">
        <f t="shared" si="0"/>
        <v>مردود</v>
      </c>
      <c r="E3" s="44">
        <f t="shared" si="1"/>
        <v>0</v>
      </c>
      <c r="G3" s="161"/>
      <c r="H3" s="162"/>
      <c r="I3" s="162"/>
      <c r="J3" s="163"/>
    </row>
    <row r="4" spans="1:10" ht="28.5">
      <c r="A4" s="35">
        <v>3</v>
      </c>
      <c r="B4" s="36">
        <f>'ورود اطلاعات'!B8</f>
        <v>0</v>
      </c>
      <c r="C4" s="37">
        <f>'ورود اطلاعات'!W8</f>
        <v>0</v>
      </c>
      <c r="D4" s="43" t="str">
        <f t="shared" si="0"/>
        <v>مردود</v>
      </c>
      <c r="E4" s="44">
        <f t="shared" si="1"/>
        <v>0</v>
      </c>
      <c r="G4" s="161"/>
      <c r="H4" s="162"/>
      <c r="I4" s="162"/>
      <c r="J4" s="163"/>
    </row>
    <row r="5" spans="1:10" ht="28.5">
      <c r="A5" s="35">
        <v>4</v>
      </c>
      <c r="B5" s="36">
        <f>'ورود اطلاعات'!B9</f>
        <v>0</v>
      </c>
      <c r="C5" s="37">
        <f>'ورود اطلاعات'!W9</f>
        <v>0</v>
      </c>
      <c r="D5" s="43" t="str">
        <f t="shared" si="0"/>
        <v>مردود</v>
      </c>
      <c r="E5" s="44">
        <f t="shared" si="1"/>
        <v>0</v>
      </c>
      <c r="G5" s="164"/>
      <c r="H5" s="165"/>
      <c r="I5" s="165"/>
      <c r="J5" s="166"/>
    </row>
    <row r="6" spans="1:10" ht="28.5">
      <c r="A6" s="35">
        <v>5</v>
      </c>
      <c r="B6" s="36">
        <f>'ورود اطلاعات'!B10</f>
        <v>0</v>
      </c>
      <c r="C6" s="37">
        <f>'ورود اطلاعات'!W10</f>
        <v>0</v>
      </c>
      <c r="D6" s="43" t="str">
        <f t="shared" si="0"/>
        <v>مردود</v>
      </c>
      <c r="E6" s="44">
        <f t="shared" si="1"/>
        <v>0</v>
      </c>
    </row>
    <row r="7" spans="1:10" ht="28.5">
      <c r="A7" s="35">
        <v>6</v>
      </c>
      <c r="B7" s="36">
        <f>'ورود اطلاعات'!B11</f>
        <v>0</v>
      </c>
      <c r="C7" s="37">
        <f>'ورود اطلاعات'!W11</f>
        <v>0</v>
      </c>
      <c r="D7" s="43" t="str">
        <f t="shared" si="0"/>
        <v>مردود</v>
      </c>
      <c r="E7" s="44">
        <f t="shared" si="1"/>
        <v>0</v>
      </c>
    </row>
    <row r="8" spans="1:10" ht="28.5">
      <c r="A8" s="35">
        <v>7</v>
      </c>
      <c r="B8" s="36">
        <f>'ورود اطلاعات'!B12</f>
        <v>0</v>
      </c>
      <c r="C8" s="37">
        <f>'ورود اطلاعات'!W12</f>
        <v>0</v>
      </c>
      <c r="D8" s="43" t="str">
        <f t="shared" si="0"/>
        <v>مردود</v>
      </c>
      <c r="E8" s="44">
        <f t="shared" si="1"/>
        <v>0</v>
      </c>
    </row>
    <row r="9" spans="1:10" ht="28.5">
      <c r="A9" s="35">
        <v>8</v>
      </c>
      <c r="B9" s="36">
        <f>'ورود اطلاعات'!B13</f>
        <v>0</v>
      </c>
      <c r="C9" s="37">
        <f>'ورود اطلاعات'!W13</f>
        <v>0</v>
      </c>
      <c r="D9" s="43" t="str">
        <f t="shared" si="0"/>
        <v>مردود</v>
      </c>
      <c r="E9" s="44">
        <f t="shared" si="1"/>
        <v>0</v>
      </c>
    </row>
    <row r="10" spans="1:10" ht="28.5">
      <c r="A10" s="35">
        <v>9</v>
      </c>
      <c r="B10" s="36">
        <f>'ورود اطلاعات'!B14</f>
        <v>0</v>
      </c>
      <c r="C10" s="37">
        <f>'ورود اطلاعات'!W14</f>
        <v>0</v>
      </c>
      <c r="D10" s="43" t="str">
        <f t="shared" si="0"/>
        <v>مردود</v>
      </c>
      <c r="E10" s="44">
        <f t="shared" si="1"/>
        <v>0</v>
      </c>
    </row>
    <row r="11" spans="1:10" ht="28.5">
      <c r="A11" s="35">
        <v>10</v>
      </c>
      <c r="B11" s="36">
        <f>'ورود اطلاعات'!B15</f>
        <v>0</v>
      </c>
      <c r="C11" s="37">
        <f>'ورود اطلاعات'!W15</f>
        <v>0</v>
      </c>
      <c r="D11" s="43" t="str">
        <f t="shared" si="0"/>
        <v>مردود</v>
      </c>
      <c r="E11" s="44">
        <f t="shared" si="1"/>
        <v>0</v>
      </c>
    </row>
    <row r="12" spans="1:10" ht="28.5">
      <c r="A12" s="35">
        <v>11</v>
      </c>
      <c r="B12" s="36">
        <f>'ورود اطلاعات'!B16</f>
        <v>0</v>
      </c>
      <c r="C12" s="37">
        <f>'ورود اطلاعات'!W16</f>
        <v>0</v>
      </c>
      <c r="D12" s="43" t="str">
        <f t="shared" si="0"/>
        <v>مردود</v>
      </c>
      <c r="E12" s="44">
        <f t="shared" si="1"/>
        <v>0</v>
      </c>
    </row>
    <row r="13" spans="1:10" ht="28.5">
      <c r="A13" s="35">
        <v>12</v>
      </c>
      <c r="B13" s="36">
        <f>'ورود اطلاعات'!B17</f>
        <v>0</v>
      </c>
      <c r="C13" s="37">
        <f>'ورود اطلاعات'!W17</f>
        <v>0</v>
      </c>
      <c r="D13" s="43" t="str">
        <f t="shared" si="0"/>
        <v>مردود</v>
      </c>
      <c r="E13" s="44">
        <f t="shared" si="1"/>
        <v>0</v>
      </c>
    </row>
    <row r="14" spans="1:10" ht="28.5">
      <c r="A14" s="35">
        <v>13</v>
      </c>
      <c r="B14" s="36">
        <f>'ورود اطلاعات'!B18</f>
        <v>0</v>
      </c>
      <c r="C14" s="37">
        <f>'ورود اطلاعات'!W18</f>
        <v>0</v>
      </c>
      <c r="D14" s="43" t="str">
        <f t="shared" si="0"/>
        <v>مردود</v>
      </c>
      <c r="E14" s="44">
        <f t="shared" si="1"/>
        <v>0</v>
      </c>
    </row>
    <row r="15" spans="1:10" ht="28.5">
      <c r="A15" s="35">
        <v>14</v>
      </c>
      <c r="B15" s="36">
        <f>'ورود اطلاعات'!B19</f>
        <v>0</v>
      </c>
      <c r="C15" s="37">
        <f>'ورود اطلاعات'!W19</f>
        <v>0</v>
      </c>
      <c r="D15" s="43" t="str">
        <f t="shared" si="0"/>
        <v>مردود</v>
      </c>
      <c r="E15" s="44">
        <f t="shared" si="1"/>
        <v>0</v>
      </c>
    </row>
    <row r="16" spans="1:10" ht="28.5">
      <c r="A16" s="35">
        <v>15</v>
      </c>
      <c r="B16" s="36">
        <f>'ورود اطلاعات'!B20</f>
        <v>0</v>
      </c>
      <c r="C16" s="37">
        <f>'ورود اطلاعات'!W20</f>
        <v>0</v>
      </c>
      <c r="D16" s="43" t="str">
        <f t="shared" si="0"/>
        <v>مردود</v>
      </c>
      <c r="E16" s="44">
        <f t="shared" si="1"/>
        <v>0</v>
      </c>
    </row>
    <row r="17" spans="1:5" ht="28.5">
      <c r="A17" s="35">
        <v>16</v>
      </c>
      <c r="B17" s="36">
        <f>'ورود اطلاعات'!B21</f>
        <v>0</v>
      </c>
      <c r="C17" s="37">
        <f>'ورود اطلاعات'!W21</f>
        <v>0</v>
      </c>
      <c r="D17" s="43" t="str">
        <f t="shared" si="0"/>
        <v>مردود</v>
      </c>
      <c r="E17" s="44">
        <f t="shared" si="1"/>
        <v>0</v>
      </c>
    </row>
    <row r="18" spans="1:5" ht="28.5">
      <c r="A18" s="35">
        <v>17</v>
      </c>
      <c r="B18" s="36">
        <f>'ورود اطلاعات'!B22</f>
        <v>0</v>
      </c>
      <c r="C18" s="37">
        <f>'ورود اطلاعات'!W22</f>
        <v>0</v>
      </c>
      <c r="D18" s="43" t="str">
        <f t="shared" si="0"/>
        <v>مردود</v>
      </c>
      <c r="E18" s="44">
        <f t="shared" si="1"/>
        <v>0</v>
      </c>
    </row>
    <row r="19" spans="1:5" ht="28.5">
      <c r="A19" s="35">
        <v>18</v>
      </c>
      <c r="B19" s="36">
        <f>'ورود اطلاعات'!B23</f>
        <v>0</v>
      </c>
      <c r="C19" s="37">
        <f>'ورود اطلاعات'!W23</f>
        <v>0</v>
      </c>
      <c r="D19" s="43" t="str">
        <f t="shared" si="0"/>
        <v>مردود</v>
      </c>
      <c r="E19" s="44">
        <f t="shared" si="1"/>
        <v>0</v>
      </c>
    </row>
    <row r="20" spans="1:5" ht="28.5">
      <c r="A20" s="35">
        <v>19</v>
      </c>
      <c r="B20" s="36">
        <f>'ورود اطلاعات'!B24</f>
        <v>0</v>
      </c>
      <c r="C20" s="37">
        <f>'ورود اطلاعات'!W24</f>
        <v>0</v>
      </c>
      <c r="D20" s="43" t="str">
        <f t="shared" si="0"/>
        <v>مردود</v>
      </c>
      <c r="E20" s="44">
        <f t="shared" si="1"/>
        <v>0</v>
      </c>
    </row>
    <row r="21" spans="1:5" ht="28.5">
      <c r="A21" s="35">
        <v>20</v>
      </c>
      <c r="B21" s="36">
        <f>'ورود اطلاعات'!B25</f>
        <v>0</v>
      </c>
      <c r="C21" s="37">
        <f>'ورود اطلاعات'!W25</f>
        <v>0</v>
      </c>
      <c r="D21" s="43" t="str">
        <f t="shared" si="0"/>
        <v>مردود</v>
      </c>
      <c r="E21" s="44">
        <f t="shared" si="1"/>
        <v>0</v>
      </c>
    </row>
    <row r="22" spans="1:5" ht="28.5">
      <c r="A22" s="35">
        <v>21</v>
      </c>
      <c r="B22" s="36">
        <f>'ورود اطلاعات'!B26</f>
        <v>0</v>
      </c>
      <c r="C22" s="37">
        <f>'ورود اطلاعات'!W26</f>
        <v>0</v>
      </c>
      <c r="D22" s="43" t="str">
        <f t="shared" si="0"/>
        <v>مردود</v>
      </c>
      <c r="E22" s="44">
        <f t="shared" si="1"/>
        <v>0</v>
      </c>
    </row>
    <row r="23" spans="1:5" ht="28.5">
      <c r="A23" s="35">
        <v>22</v>
      </c>
      <c r="B23" s="36">
        <f>'ورود اطلاعات'!B27</f>
        <v>0</v>
      </c>
      <c r="C23" s="37">
        <f>'ورود اطلاعات'!W27</f>
        <v>0</v>
      </c>
      <c r="D23" s="43" t="str">
        <f t="shared" si="0"/>
        <v>مردود</v>
      </c>
      <c r="E23" s="44">
        <f t="shared" si="1"/>
        <v>0</v>
      </c>
    </row>
    <row r="24" spans="1:5" ht="28.5">
      <c r="A24" s="35">
        <v>23</v>
      </c>
      <c r="B24" s="36">
        <f>'ورود اطلاعات'!B28</f>
        <v>0</v>
      </c>
      <c r="C24" s="37">
        <f>'ورود اطلاعات'!W28</f>
        <v>0</v>
      </c>
      <c r="D24" s="43" t="str">
        <f t="shared" si="0"/>
        <v>مردود</v>
      </c>
      <c r="E24" s="44">
        <f t="shared" si="1"/>
        <v>0</v>
      </c>
    </row>
    <row r="25" spans="1:5" ht="28.5" hidden="1">
      <c r="A25" s="35">
        <v>24</v>
      </c>
      <c r="B25" s="36">
        <f>'ورود اطلاعات'!B29</f>
        <v>0</v>
      </c>
      <c r="C25" s="37">
        <f>'ورود اطلاعات'!W29</f>
        <v>0</v>
      </c>
      <c r="D25" s="43" t="str">
        <f t="shared" si="0"/>
        <v>مردود</v>
      </c>
      <c r="E25" s="44">
        <f t="shared" si="1"/>
        <v>0</v>
      </c>
    </row>
    <row r="26" spans="1:5" ht="28.5" hidden="1">
      <c r="A26" s="35">
        <v>25</v>
      </c>
      <c r="B26" s="36">
        <f>'ورود اطلاعات'!B30</f>
        <v>0</v>
      </c>
      <c r="C26" s="37">
        <f>'ورود اطلاعات'!W30</f>
        <v>0</v>
      </c>
      <c r="D26" s="43" t="str">
        <f t="shared" si="0"/>
        <v>مردود</v>
      </c>
      <c r="E26" s="44">
        <f t="shared" si="1"/>
        <v>0</v>
      </c>
    </row>
    <row r="27" spans="1:5" ht="28.5" hidden="1">
      <c r="A27" s="35">
        <v>26</v>
      </c>
      <c r="B27" s="36">
        <f>'ورود اطلاعات'!B31</f>
        <v>0</v>
      </c>
      <c r="C27" s="37">
        <f>'ورود اطلاعات'!W31</f>
        <v>0</v>
      </c>
      <c r="D27" s="43" t="str">
        <f t="shared" si="0"/>
        <v>مردود</v>
      </c>
      <c r="E27" s="44">
        <f t="shared" si="1"/>
        <v>0</v>
      </c>
    </row>
    <row r="28" spans="1:5" ht="28.5" hidden="1">
      <c r="A28" s="35">
        <v>27</v>
      </c>
      <c r="B28" s="36">
        <f>'ورود اطلاعات'!B32</f>
        <v>0</v>
      </c>
      <c r="C28" s="37">
        <f>'ورود اطلاعات'!W32</f>
        <v>0</v>
      </c>
      <c r="D28" s="43" t="str">
        <f t="shared" si="0"/>
        <v>مردود</v>
      </c>
      <c r="E28" s="44">
        <f t="shared" si="1"/>
        <v>0</v>
      </c>
    </row>
    <row r="29" spans="1:5" ht="28.5" hidden="1">
      <c r="A29" s="35">
        <v>28</v>
      </c>
      <c r="B29" s="36">
        <f>'ورود اطلاعات'!B33</f>
        <v>0</v>
      </c>
      <c r="C29" s="37">
        <f>'ورود اطلاعات'!W33</f>
        <v>0</v>
      </c>
      <c r="D29" s="43" t="str">
        <f t="shared" si="0"/>
        <v>مردود</v>
      </c>
      <c r="E29" s="44">
        <f t="shared" si="1"/>
        <v>0</v>
      </c>
    </row>
    <row r="30" spans="1:5" ht="28.5" hidden="1">
      <c r="A30" s="35">
        <v>29</v>
      </c>
      <c r="B30" s="36">
        <f>'ورود اطلاعات'!B34</f>
        <v>0</v>
      </c>
      <c r="C30" s="37">
        <f>'ورود اطلاعات'!W34</f>
        <v>0</v>
      </c>
      <c r="D30" s="43" t="str">
        <f t="shared" si="0"/>
        <v>مردود</v>
      </c>
      <c r="E30" s="44">
        <f t="shared" si="1"/>
        <v>0</v>
      </c>
    </row>
    <row r="31" spans="1:5" ht="28.5" hidden="1">
      <c r="A31" s="35">
        <v>30</v>
      </c>
      <c r="B31" s="36">
        <f>'ورود اطلاعات'!B35</f>
        <v>0</v>
      </c>
      <c r="C31" s="37">
        <f>'ورود اطلاعات'!W35</f>
        <v>0</v>
      </c>
      <c r="D31" s="43" t="str">
        <f t="shared" si="0"/>
        <v>مردود</v>
      </c>
      <c r="E31" s="44">
        <f t="shared" si="1"/>
        <v>0</v>
      </c>
    </row>
    <row r="32" spans="1:5" ht="28.5" hidden="1">
      <c r="A32" s="35">
        <v>31</v>
      </c>
      <c r="B32" s="36">
        <f>'ورود اطلاعات'!B36</f>
        <v>0</v>
      </c>
      <c r="C32" s="37">
        <f>'ورود اطلاعات'!W36</f>
        <v>0</v>
      </c>
      <c r="D32" s="43" t="str">
        <f t="shared" si="0"/>
        <v>مردود</v>
      </c>
      <c r="E32" s="44">
        <f t="shared" si="1"/>
        <v>0</v>
      </c>
    </row>
    <row r="33" spans="1:5" ht="28.5" hidden="1">
      <c r="A33" s="35">
        <v>32</v>
      </c>
      <c r="B33" s="36">
        <f>'ورود اطلاعات'!B37</f>
        <v>0</v>
      </c>
      <c r="C33" s="37">
        <f>'ورود اطلاعات'!W37</f>
        <v>0</v>
      </c>
      <c r="D33" s="43" t="str">
        <f t="shared" si="0"/>
        <v>مردود</v>
      </c>
      <c r="E33" s="44">
        <f t="shared" si="1"/>
        <v>0</v>
      </c>
    </row>
    <row r="34" spans="1:5" ht="28.5" hidden="1">
      <c r="A34" s="35">
        <v>33</v>
      </c>
      <c r="B34" s="36">
        <f>'ورود اطلاعات'!B38</f>
        <v>0</v>
      </c>
      <c r="C34" s="37">
        <f>'ورود اطلاعات'!W38</f>
        <v>0</v>
      </c>
      <c r="D34" s="43" t="str">
        <f t="shared" si="0"/>
        <v>مردود</v>
      </c>
      <c r="E34" s="44">
        <f t="shared" si="1"/>
        <v>0</v>
      </c>
    </row>
    <row r="35" spans="1:5" ht="28.5" hidden="1">
      <c r="A35" s="35">
        <v>34</v>
      </c>
      <c r="B35" s="36">
        <f>'ورود اطلاعات'!B39</f>
        <v>0</v>
      </c>
      <c r="C35" s="37">
        <f>'ورود اطلاعات'!W39</f>
        <v>0</v>
      </c>
      <c r="D35" s="43" t="str">
        <f t="shared" si="0"/>
        <v>مردود</v>
      </c>
      <c r="E35" s="44">
        <f t="shared" si="1"/>
        <v>0</v>
      </c>
    </row>
    <row r="36" spans="1:5" ht="28.5" hidden="1">
      <c r="A36" s="35">
        <v>35</v>
      </c>
      <c r="B36" s="36">
        <f>'ورود اطلاعات'!B40</f>
        <v>0</v>
      </c>
      <c r="C36" s="37">
        <f>'ورود اطلاعات'!W40</f>
        <v>0</v>
      </c>
      <c r="D36" s="43" t="str">
        <f t="shared" si="0"/>
        <v>مردود</v>
      </c>
      <c r="E36" s="44">
        <f t="shared" si="1"/>
        <v>0</v>
      </c>
    </row>
    <row r="37" spans="1:5" ht="28.5" hidden="1">
      <c r="A37" s="35">
        <v>36</v>
      </c>
      <c r="B37" s="36">
        <f>'ورود اطلاعات'!B41</f>
        <v>0</v>
      </c>
      <c r="C37" s="37">
        <f>'ورود اطلاعات'!W41</f>
        <v>0</v>
      </c>
      <c r="D37" s="43" t="str">
        <f t="shared" si="0"/>
        <v>مردود</v>
      </c>
      <c r="E37" s="44">
        <f t="shared" si="1"/>
        <v>0</v>
      </c>
    </row>
    <row r="38" spans="1:5" ht="28.5" hidden="1">
      <c r="A38" s="35">
        <v>37</v>
      </c>
      <c r="B38" s="36">
        <f>'ورود اطلاعات'!B42</f>
        <v>0</v>
      </c>
      <c r="C38" s="37">
        <f>'ورود اطلاعات'!W42</f>
        <v>0</v>
      </c>
      <c r="D38" s="43" t="str">
        <f t="shared" si="0"/>
        <v>مردود</v>
      </c>
      <c r="E38" s="44">
        <f t="shared" si="1"/>
        <v>0</v>
      </c>
    </row>
    <row r="39" spans="1:5" ht="28.5" hidden="1">
      <c r="A39" s="35">
        <v>38</v>
      </c>
      <c r="B39" s="36">
        <f>'ورود اطلاعات'!B43</f>
        <v>0</v>
      </c>
      <c r="C39" s="37">
        <f>'ورود اطلاعات'!W43</f>
        <v>0</v>
      </c>
      <c r="D39" s="43" t="str">
        <f t="shared" si="0"/>
        <v>مردود</v>
      </c>
      <c r="E39" s="44">
        <f t="shared" si="1"/>
        <v>0</v>
      </c>
    </row>
    <row r="40" spans="1:5" ht="28.5" hidden="1">
      <c r="A40" s="35">
        <v>39</v>
      </c>
      <c r="B40" s="36">
        <f>'ورود اطلاعات'!B44</f>
        <v>0</v>
      </c>
      <c r="C40" s="37">
        <f>'ورود اطلاعات'!W44</f>
        <v>0</v>
      </c>
      <c r="D40" s="43" t="str">
        <f t="shared" si="0"/>
        <v>مردود</v>
      </c>
      <c r="E40" s="44">
        <f t="shared" si="1"/>
        <v>0</v>
      </c>
    </row>
    <row r="41" spans="1:5" ht="28.5" hidden="1">
      <c r="A41" s="35">
        <v>40</v>
      </c>
      <c r="B41" s="36">
        <f>'ورود اطلاعات'!B45</f>
        <v>0</v>
      </c>
      <c r="C41" s="37">
        <f>'ورود اطلاعات'!W45</f>
        <v>0</v>
      </c>
      <c r="D41" s="43" t="str">
        <f t="shared" si="0"/>
        <v>مردود</v>
      </c>
      <c r="E41" s="44">
        <f t="shared" si="1"/>
        <v>0</v>
      </c>
    </row>
  </sheetData>
  <autoFilter ref="A1:E41">
    <filterColumn colId="1">
      <customFilters>
        <customFilter operator="notEqual" val="0"/>
      </customFilters>
    </filterColumn>
  </autoFilter>
  <mergeCells count="1">
    <mergeCell ref="G2:J5"/>
  </mergeCells>
  <conditionalFormatting sqref="E2:E41">
    <cfRule type="iconSet" priority="1">
      <iconSet iconSet="3Flags" showValue="0">
        <cfvo type="percent" val="0"/>
        <cfvo type="num" val="10"/>
        <cfvo type="num" val="15"/>
      </iconSet>
    </cfRule>
    <cfRule type="iconSet" priority="2">
      <iconSet iconSet="3Flags" reverse="1">
        <cfvo type="percent" val="0"/>
        <cfvo type="num" val="10"/>
        <cfvo type="num" val="15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 filterMode="1">
    <tabColor rgb="FF0000FF"/>
  </sheetPr>
  <dimension ref="A1:I41"/>
  <sheetViews>
    <sheetView rightToLeft="1" zoomScale="80" zoomScaleNormal="80" workbookViewId="0">
      <selection activeCell="D15" sqref="D15"/>
    </sheetView>
  </sheetViews>
  <sheetFormatPr defaultColWidth="9.140625" defaultRowHeight="15"/>
  <cols>
    <col min="1" max="1" width="0.140625" style="1" customWidth="1"/>
    <col min="2" max="2" width="19.85546875" style="1" customWidth="1"/>
    <col min="3" max="3" width="14.5703125" style="1" customWidth="1"/>
    <col min="4" max="4" width="13.140625" style="68" customWidth="1"/>
    <col min="5" max="16384" width="9.140625" style="1"/>
  </cols>
  <sheetData>
    <row r="1" spans="1:9" ht="25.5">
      <c r="A1" s="62" t="s">
        <v>29</v>
      </c>
      <c r="B1" s="63" t="str">
        <f>'ورود اطلاعات'!B5</f>
        <v>نام  دانش آموز</v>
      </c>
      <c r="C1" s="64" t="s">
        <v>42</v>
      </c>
      <c r="D1" s="66" t="s">
        <v>43</v>
      </c>
    </row>
    <row r="2" spans="1:9" ht="28.5" customHeight="1">
      <c r="A2" s="3">
        <v>5</v>
      </c>
      <c r="B2" s="81">
        <f>'ورود اطلاعات'!B10</f>
        <v>0</v>
      </c>
      <c r="C2" s="65">
        <f>'ورود اطلاعات'!W10</f>
        <v>0</v>
      </c>
      <c r="D2" s="67">
        <f t="shared" ref="D2:D41" si="0">RANK(C2,$C$2:$C$41,0)</f>
        <v>1</v>
      </c>
      <c r="F2" s="148" t="s">
        <v>59</v>
      </c>
      <c r="G2" s="149"/>
      <c r="H2" s="149"/>
      <c r="I2" s="150"/>
    </row>
    <row r="3" spans="1:9" ht="28.5" hidden="1">
      <c r="A3" s="3">
        <v>26</v>
      </c>
      <c r="B3" s="81">
        <f>'ورود اطلاعات'!B31</f>
        <v>0</v>
      </c>
      <c r="C3" s="65">
        <f>'ورود اطلاعات'!W31</f>
        <v>0</v>
      </c>
      <c r="D3" s="67">
        <f t="shared" si="0"/>
        <v>1</v>
      </c>
      <c r="F3" s="167"/>
      <c r="G3" s="168"/>
      <c r="H3" s="168"/>
      <c r="I3" s="169"/>
    </row>
    <row r="4" spans="1:9" ht="28.5" hidden="1">
      <c r="A4" s="3">
        <v>28</v>
      </c>
      <c r="B4" s="81">
        <f>'ورود اطلاعات'!B33</f>
        <v>0</v>
      </c>
      <c r="C4" s="65">
        <f>'ورود اطلاعات'!W33</f>
        <v>0</v>
      </c>
      <c r="D4" s="67">
        <f t="shared" si="0"/>
        <v>1</v>
      </c>
      <c r="F4" s="167"/>
      <c r="G4" s="168"/>
      <c r="H4" s="168"/>
      <c r="I4" s="169"/>
    </row>
    <row r="5" spans="1:9" ht="28.5">
      <c r="A5" s="3">
        <v>4</v>
      </c>
      <c r="B5" s="81">
        <f>'ورود اطلاعات'!B9</f>
        <v>0</v>
      </c>
      <c r="C5" s="65">
        <f>'ورود اطلاعات'!W9</f>
        <v>0</v>
      </c>
      <c r="D5" s="67">
        <f t="shared" si="0"/>
        <v>1</v>
      </c>
      <c r="F5" s="151"/>
      <c r="G5" s="152"/>
      <c r="H5" s="152"/>
      <c r="I5" s="153"/>
    </row>
    <row r="6" spans="1:9" ht="28.5">
      <c r="A6" s="3">
        <v>16</v>
      </c>
      <c r="B6" s="81">
        <f>'ورود اطلاعات'!B21</f>
        <v>0</v>
      </c>
      <c r="C6" s="65">
        <f>'ورود اطلاعات'!W21</f>
        <v>0</v>
      </c>
      <c r="D6" s="67">
        <f t="shared" si="0"/>
        <v>1</v>
      </c>
    </row>
    <row r="7" spans="1:9" ht="28.5" hidden="1" customHeight="1">
      <c r="A7" s="3">
        <v>33</v>
      </c>
      <c r="B7" s="81">
        <f>'ورود اطلاعات'!B38</f>
        <v>0</v>
      </c>
      <c r="C7" s="65">
        <f>'ورود اطلاعات'!W38</f>
        <v>0</v>
      </c>
      <c r="D7" s="67">
        <f t="shared" si="0"/>
        <v>1</v>
      </c>
    </row>
    <row r="8" spans="1:9" ht="28.5" hidden="1">
      <c r="A8" s="3">
        <v>25</v>
      </c>
      <c r="B8" s="81">
        <f>'ورود اطلاعات'!B30</f>
        <v>0</v>
      </c>
      <c r="C8" s="65">
        <f>'ورود اطلاعات'!W30</f>
        <v>0</v>
      </c>
      <c r="D8" s="67">
        <f t="shared" si="0"/>
        <v>1</v>
      </c>
    </row>
    <row r="9" spans="1:9" ht="28.5" hidden="1">
      <c r="A9" s="3">
        <v>32</v>
      </c>
      <c r="B9" s="81">
        <f>'ورود اطلاعات'!B37</f>
        <v>0</v>
      </c>
      <c r="C9" s="65">
        <f>'ورود اطلاعات'!W37</f>
        <v>0</v>
      </c>
      <c r="D9" s="67">
        <f t="shared" si="0"/>
        <v>1</v>
      </c>
    </row>
    <row r="10" spans="1:9" ht="28.5" hidden="1">
      <c r="A10" s="3">
        <v>29</v>
      </c>
      <c r="B10" s="81">
        <f>'ورود اطلاعات'!B34</f>
        <v>0</v>
      </c>
      <c r="C10" s="65">
        <f>'ورود اطلاعات'!W34</f>
        <v>0</v>
      </c>
      <c r="D10" s="67">
        <f t="shared" si="0"/>
        <v>1</v>
      </c>
    </row>
    <row r="11" spans="1:9" ht="28.5" hidden="1">
      <c r="A11" s="3">
        <v>24</v>
      </c>
      <c r="B11" s="81">
        <f>'ورود اطلاعات'!B29</f>
        <v>0</v>
      </c>
      <c r="C11" s="65">
        <f>'ورود اطلاعات'!W29</f>
        <v>0</v>
      </c>
      <c r="D11" s="67">
        <f t="shared" si="0"/>
        <v>1</v>
      </c>
    </row>
    <row r="12" spans="1:9" ht="28.5" hidden="1">
      <c r="A12" s="3">
        <v>31</v>
      </c>
      <c r="B12" s="81">
        <f>'ورود اطلاعات'!B36</f>
        <v>0</v>
      </c>
      <c r="C12" s="65">
        <f>'ورود اطلاعات'!W36</f>
        <v>0</v>
      </c>
      <c r="D12" s="67">
        <f t="shared" si="0"/>
        <v>1</v>
      </c>
    </row>
    <row r="13" spans="1:9" ht="28.5" hidden="1">
      <c r="A13" s="3">
        <v>36</v>
      </c>
      <c r="B13" s="81">
        <f>'ورود اطلاعات'!B41</f>
        <v>0</v>
      </c>
      <c r="C13" s="65">
        <f>'ورود اطلاعات'!W41</f>
        <v>0</v>
      </c>
      <c r="D13" s="67">
        <f t="shared" si="0"/>
        <v>1</v>
      </c>
    </row>
    <row r="14" spans="1:9" ht="28.5" hidden="1">
      <c r="A14" s="3">
        <v>30</v>
      </c>
      <c r="B14" s="81">
        <f>'ورود اطلاعات'!B35</f>
        <v>0</v>
      </c>
      <c r="C14" s="65">
        <f>'ورود اطلاعات'!W35</f>
        <v>0</v>
      </c>
      <c r="D14" s="67">
        <f t="shared" si="0"/>
        <v>1</v>
      </c>
    </row>
    <row r="15" spans="1:9" ht="28.5" hidden="1">
      <c r="A15" s="3">
        <v>34</v>
      </c>
      <c r="B15" s="81">
        <f>'ورود اطلاعات'!B39</f>
        <v>0</v>
      </c>
      <c r="C15" s="65">
        <f>'ورود اطلاعات'!W39</f>
        <v>0</v>
      </c>
      <c r="D15" s="67">
        <f t="shared" si="0"/>
        <v>1</v>
      </c>
    </row>
    <row r="16" spans="1:9" ht="28.5" hidden="1">
      <c r="A16" s="3">
        <v>37</v>
      </c>
      <c r="B16" s="81">
        <f>'ورود اطلاعات'!B42</f>
        <v>0</v>
      </c>
      <c r="C16" s="65">
        <f>'ورود اطلاعات'!W42</f>
        <v>0</v>
      </c>
      <c r="D16" s="67">
        <f t="shared" si="0"/>
        <v>1</v>
      </c>
    </row>
    <row r="17" spans="1:4" ht="28.5" hidden="1">
      <c r="A17" s="3">
        <v>39</v>
      </c>
      <c r="B17" s="81">
        <f>'ورود اطلاعات'!B44</f>
        <v>0</v>
      </c>
      <c r="C17" s="65">
        <f>'ورود اطلاعات'!W44</f>
        <v>0</v>
      </c>
      <c r="D17" s="67">
        <f t="shared" si="0"/>
        <v>1</v>
      </c>
    </row>
    <row r="18" spans="1:4" ht="28.5" hidden="1">
      <c r="A18" s="3">
        <v>35</v>
      </c>
      <c r="B18" s="81">
        <f>'ورود اطلاعات'!B40</f>
        <v>0</v>
      </c>
      <c r="C18" s="65">
        <f>'ورود اطلاعات'!W40</f>
        <v>0</v>
      </c>
      <c r="D18" s="67">
        <f t="shared" si="0"/>
        <v>1</v>
      </c>
    </row>
    <row r="19" spans="1:4" ht="28.5" hidden="1">
      <c r="A19" s="3">
        <v>38</v>
      </c>
      <c r="B19" s="81">
        <f>'ورود اطلاعات'!B43</f>
        <v>0</v>
      </c>
      <c r="C19" s="65">
        <f>'ورود اطلاعات'!W43</f>
        <v>0</v>
      </c>
      <c r="D19" s="67">
        <f t="shared" si="0"/>
        <v>1</v>
      </c>
    </row>
    <row r="20" spans="1:4" ht="28.5">
      <c r="A20" s="3">
        <v>3</v>
      </c>
      <c r="B20" s="81">
        <f>'ورود اطلاعات'!B8</f>
        <v>0</v>
      </c>
      <c r="C20" s="65">
        <f>'ورود اطلاعات'!W8</f>
        <v>0</v>
      </c>
      <c r="D20" s="67">
        <f t="shared" si="0"/>
        <v>1</v>
      </c>
    </row>
    <row r="21" spans="1:4" ht="28.5">
      <c r="A21" s="3">
        <v>23</v>
      </c>
      <c r="B21" s="81">
        <f>'ورود اطلاعات'!B28</f>
        <v>0</v>
      </c>
      <c r="C21" s="65">
        <f>'ورود اطلاعات'!W28</f>
        <v>0</v>
      </c>
      <c r="D21" s="67">
        <f t="shared" si="0"/>
        <v>1</v>
      </c>
    </row>
    <row r="22" spans="1:4" ht="28.5">
      <c r="A22" s="3">
        <v>18</v>
      </c>
      <c r="B22" s="81">
        <f>'ورود اطلاعات'!B23</f>
        <v>0</v>
      </c>
      <c r="C22" s="65">
        <f>'ورود اطلاعات'!W23</f>
        <v>0</v>
      </c>
      <c r="D22" s="67">
        <f t="shared" si="0"/>
        <v>1</v>
      </c>
    </row>
    <row r="23" spans="1:4" ht="28.5">
      <c r="A23" s="3">
        <v>2</v>
      </c>
      <c r="B23" s="81">
        <f>'ورود اطلاعات'!B7</f>
        <v>0</v>
      </c>
      <c r="C23" s="65">
        <f>'ورود اطلاعات'!W7</f>
        <v>0</v>
      </c>
      <c r="D23" s="67">
        <f t="shared" si="0"/>
        <v>1</v>
      </c>
    </row>
    <row r="24" spans="1:4" ht="28.5">
      <c r="A24" s="3">
        <v>9</v>
      </c>
      <c r="B24" s="81">
        <f>'ورود اطلاعات'!B14</f>
        <v>0</v>
      </c>
      <c r="C24" s="65">
        <f>'ورود اطلاعات'!W14</f>
        <v>0</v>
      </c>
      <c r="D24" s="67">
        <f t="shared" si="0"/>
        <v>1</v>
      </c>
    </row>
    <row r="25" spans="1:4" ht="28.5" hidden="1">
      <c r="A25" s="3">
        <v>40</v>
      </c>
      <c r="B25" s="81">
        <f>'ورود اطلاعات'!B45</f>
        <v>0</v>
      </c>
      <c r="C25" s="65">
        <f>'ورود اطلاعات'!W45</f>
        <v>0</v>
      </c>
      <c r="D25" s="67">
        <f t="shared" si="0"/>
        <v>1</v>
      </c>
    </row>
    <row r="26" spans="1:4" ht="28.5">
      <c r="A26" s="3">
        <v>17</v>
      </c>
      <c r="B26" s="81">
        <f>'ورود اطلاعات'!B22</f>
        <v>0</v>
      </c>
      <c r="C26" s="65">
        <f>'ورود اطلاعات'!W22</f>
        <v>0</v>
      </c>
      <c r="D26" s="67">
        <f t="shared" si="0"/>
        <v>1</v>
      </c>
    </row>
    <row r="27" spans="1:4" ht="28.5" customHeight="1">
      <c r="A27" s="3">
        <v>8</v>
      </c>
      <c r="B27" s="81">
        <f>'ورود اطلاعات'!B13</f>
        <v>0</v>
      </c>
      <c r="C27" s="65">
        <f>'ورود اطلاعات'!W13</f>
        <v>0</v>
      </c>
      <c r="D27" s="67">
        <f t="shared" si="0"/>
        <v>1</v>
      </c>
    </row>
    <row r="28" spans="1:4" ht="28.5" customHeight="1">
      <c r="A28" s="3">
        <v>15</v>
      </c>
      <c r="B28" s="81">
        <f>'ورود اطلاعات'!B20</f>
        <v>0</v>
      </c>
      <c r="C28" s="65">
        <f>'ورود اطلاعات'!W20</f>
        <v>0</v>
      </c>
      <c r="D28" s="67">
        <f t="shared" si="0"/>
        <v>1</v>
      </c>
    </row>
    <row r="29" spans="1:4" ht="28.5" customHeight="1">
      <c r="A29" s="3">
        <v>6</v>
      </c>
      <c r="B29" s="81">
        <f>'ورود اطلاعات'!B11</f>
        <v>0</v>
      </c>
      <c r="C29" s="65">
        <f>'ورود اطلاعات'!W11</f>
        <v>0</v>
      </c>
      <c r="D29" s="67">
        <f t="shared" si="0"/>
        <v>1</v>
      </c>
    </row>
    <row r="30" spans="1:4" ht="28.5" customHeight="1">
      <c r="A30" s="3">
        <v>19</v>
      </c>
      <c r="B30" s="81">
        <f>'ورود اطلاعات'!B24</f>
        <v>0</v>
      </c>
      <c r="C30" s="65">
        <f>'ورود اطلاعات'!W24</f>
        <v>0</v>
      </c>
      <c r="D30" s="67">
        <f t="shared" si="0"/>
        <v>1</v>
      </c>
    </row>
    <row r="31" spans="1:4" ht="28.5" customHeight="1">
      <c r="A31" s="3">
        <v>14</v>
      </c>
      <c r="B31" s="81">
        <f>'ورود اطلاعات'!B19</f>
        <v>0</v>
      </c>
      <c r="C31" s="65">
        <f>'ورود اطلاعات'!W19</f>
        <v>0</v>
      </c>
      <c r="D31" s="67">
        <f t="shared" si="0"/>
        <v>1</v>
      </c>
    </row>
    <row r="32" spans="1:4" ht="28.5" customHeight="1">
      <c r="A32" s="3">
        <v>7</v>
      </c>
      <c r="B32" s="81">
        <f>'ورود اطلاعات'!B12</f>
        <v>0</v>
      </c>
      <c r="C32" s="65">
        <f>'ورود اطلاعات'!W12</f>
        <v>0</v>
      </c>
      <c r="D32" s="67">
        <f t="shared" si="0"/>
        <v>1</v>
      </c>
    </row>
    <row r="33" spans="1:4" ht="28.5" customHeight="1">
      <c r="A33" s="3">
        <v>20</v>
      </c>
      <c r="B33" s="81">
        <f>'ورود اطلاعات'!B25</f>
        <v>0</v>
      </c>
      <c r="C33" s="65">
        <f>'ورود اطلاعات'!W25</f>
        <v>0</v>
      </c>
      <c r="D33" s="67">
        <f t="shared" si="0"/>
        <v>1</v>
      </c>
    </row>
    <row r="34" spans="1:4" ht="28.5" customHeight="1">
      <c r="A34" s="3">
        <v>1</v>
      </c>
      <c r="B34" s="81">
        <f>'ورود اطلاعات'!B6</f>
        <v>0</v>
      </c>
      <c r="C34" s="65">
        <f>'ورود اطلاعات'!W6</f>
        <v>0</v>
      </c>
      <c r="D34" s="67">
        <f t="shared" si="0"/>
        <v>1</v>
      </c>
    </row>
    <row r="35" spans="1:4" ht="28.5" customHeight="1">
      <c r="A35" s="3">
        <v>21</v>
      </c>
      <c r="B35" s="81">
        <f>'ورود اطلاعات'!B26</f>
        <v>0</v>
      </c>
      <c r="C35" s="65">
        <f>'ورود اطلاعات'!W26</f>
        <v>0</v>
      </c>
      <c r="D35" s="67">
        <f t="shared" si="0"/>
        <v>1</v>
      </c>
    </row>
    <row r="36" spans="1:4" ht="28.5">
      <c r="A36" s="3">
        <v>13</v>
      </c>
      <c r="B36" s="81">
        <f>'ورود اطلاعات'!B18</f>
        <v>0</v>
      </c>
      <c r="C36" s="65">
        <f>'ورود اطلاعات'!W18</f>
        <v>0</v>
      </c>
      <c r="D36" s="67">
        <f t="shared" si="0"/>
        <v>1</v>
      </c>
    </row>
    <row r="37" spans="1:4" ht="28.5">
      <c r="A37" s="3">
        <v>12</v>
      </c>
      <c r="B37" s="81">
        <f>'ورود اطلاعات'!B17</f>
        <v>0</v>
      </c>
      <c r="C37" s="65">
        <f>'ورود اطلاعات'!W17</f>
        <v>0</v>
      </c>
      <c r="D37" s="67">
        <f t="shared" si="0"/>
        <v>1</v>
      </c>
    </row>
    <row r="38" spans="1:4" ht="28.5">
      <c r="A38" s="3">
        <v>22</v>
      </c>
      <c r="B38" s="81">
        <f>'ورود اطلاعات'!B27</f>
        <v>0</v>
      </c>
      <c r="C38" s="65">
        <f>'ورود اطلاعات'!W27</f>
        <v>0</v>
      </c>
      <c r="D38" s="67">
        <f t="shared" si="0"/>
        <v>1</v>
      </c>
    </row>
    <row r="39" spans="1:4" ht="28.5" hidden="1">
      <c r="A39" s="3">
        <v>27</v>
      </c>
      <c r="B39" s="81">
        <f>'ورود اطلاعات'!B32</f>
        <v>0</v>
      </c>
      <c r="C39" s="65">
        <f>'ورود اطلاعات'!W32</f>
        <v>0</v>
      </c>
      <c r="D39" s="67">
        <f t="shared" si="0"/>
        <v>1</v>
      </c>
    </row>
    <row r="40" spans="1:4" ht="28.5">
      <c r="A40" s="3">
        <v>10</v>
      </c>
      <c r="B40" s="81">
        <f>'ورود اطلاعات'!B15</f>
        <v>0</v>
      </c>
      <c r="C40" s="65">
        <f>'ورود اطلاعات'!W15</f>
        <v>0</v>
      </c>
      <c r="D40" s="67">
        <f t="shared" si="0"/>
        <v>1</v>
      </c>
    </row>
    <row r="41" spans="1:4" ht="28.5">
      <c r="A41" s="3">
        <v>11</v>
      </c>
      <c r="B41" s="81">
        <f>'ورود اطلاعات'!B16</f>
        <v>0</v>
      </c>
      <c r="C41" s="65">
        <f>'ورود اطلاعات'!W16</f>
        <v>0</v>
      </c>
      <c r="D41" s="67">
        <f t="shared" si="0"/>
        <v>1</v>
      </c>
    </row>
  </sheetData>
  <sheetProtection formatCells="0" formatColumns="0" formatRows="0" insertColumns="0" insertRows="0" insertHyperlinks="0" deleteColumns="0" deleteRows="0" sort="0" autoFilter="0" pivotTables="0"/>
  <autoFilter ref="A1:D41">
    <filterColumn colId="1">
      <customFilters>
        <customFilter operator="notEqual" val="0"/>
      </customFilters>
    </filterColumn>
    <sortState ref="A2:D41">
      <sortCondition ref="D2:D41"/>
    </sortState>
  </autoFilter>
  <sortState ref="A2:D35">
    <sortCondition ref="D1"/>
  </sortState>
  <mergeCells count="1">
    <mergeCell ref="F2:I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 filterMode="1">
    <tabColor theme="3" tint="0.39997558519241921"/>
  </sheetPr>
  <dimension ref="A1:H41"/>
  <sheetViews>
    <sheetView rightToLeft="1" topLeftCell="B1" workbookViewId="0">
      <selection activeCell="B1" sqref="B1"/>
    </sheetView>
  </sheetViews>
  <sheetFormatPr defaultRowHeight="15"/>
  <cols>
    <col min="1" max="1" width="4.42578125" style="8" hidden="1" customWidth="1"/>
    <col min="2" max="2" width="19.85546875" style="8" customWidth="1"/>
    <col min="3" max="3" width="14.5703125" style="8" customWidth="1"/>
    <col min="7" max="7" width="13.140625" customWidth="1"/>
    <col min="8" max="8" width="7.140625" customWidth="1"/>
  </cols>
  <sheetData>
    <row r="1" spans="1:8" ht="37.5" customHeight="1">
      <c r="A1" s="31" t="s">
        <v>29</v>
      </c>
      <c r="B1" s="32" t="str">
        <f>'ورود اطلاعات'!B5</f>
        <v>نام  دانش آموز</v>
      </c>
      <c r="C1" s="33" t="s">
        <v>42</v>
      </c>
      <c r="E1" s="170" t="s">
        <v>71</v>
      </c>
      <c r="F1" s="171"/>
      <c r="G1" s="171"/>
      <c r="H1" s="172"/>
    </row>
    <row r="2" spans="1:8" ht="22.5" hidden="1" customHeight="1">
      <c r="A2" s="35">
        <v>2</v>
      </c>
      <c r="B2" s="36">
        <f>'ورود اطلاعات'!B7</f>
        <v>0</v>
      </c>
      <c r="C2" s="46">
        <f>'ورود اطلاعات'!W7</f>
        <v>0</v>
      </c>
    </row>
    <row r="3" spans="1:8" ht="22.5" customHeight="1">
      <c r="A3" s="3">
        <v>4</v>
      </c>
      <c r="B3" s="2">
        <f>'ورود اطلاعات'!B9</f>
        <v>0</v>
      </c>
      <c r="C3" s="5">
        <f>'ورود اطلاعات'!W9</f>
        <v>0</v>
      </c>
    </row>
    <row r="4" spans="1:8" ht="22.5" hidden="1" customHeight="1">
      <c r="A4" s="35">
        <v>9</v>
      </c>
      <c r="B4" s="36">
        <f>'ورود اطلاعات'!B14</f>
        <v>0</v>
      </c>
      <c r="C4" s="46">
        <f>'ورود اطلاعات'!W14</f>
        <v>0</v>
      </c>
    </row>
    <row r="5" spans="1:8" ht="22.5" hidden="1" customHeight="1">
      <c r="A5" s="3">
        <v>8</v>
      </c>
      <c r="B5" s="2">
        <f>'ورود اطلاعات'!B13</f>
        <v>0</v>
      </c>
      <c r="C5" s="5">
        <f>'ورود اطلاعات'!W13</f>
        <v>0</v>
      </c>
    </row>
    <row r="6" spans="1:8" ht="22.5" hidden="1" customHeight="1">
      <c r="A6" s="3">
        <v>15</v>
      </c>
      <c r="B6" s="2">
        <f>'ورود اطلاعات'!B20</f>
        <v>0</v>
      </c>
      <c r="C6" s="5">
        <f>'ورود اطلاعات'!W20</f>
        <v>0</v>
      </c>
    </row>
    <row r="7" spans="1:8" ht="22.5" hidden="1" customHeight="1">
      <c r="A7" s="35">
        <v>1</v>
      </c>
      <c r="B7" s="36">
        <f>'ورود اطلاعات'!B6</f>
        <v>0</v>
      </c>
      <c r="C7" s="46">
        <f>'ورود اطلاعات'!W6</f>
        <v>0</v>
      </c>
    </row>
    <row r="8" spans="1:8" ht="22.5" hidden="1" customHeight="1">
      <c r="A8" s="3">
        <v>17</v>
      </c>
      <c r="B8" s="2">
        <f>'ورود اطلاعات'!B22</f>
        <v>0</v>
      </c>
      <c r="C8" s="5">
        <f>'ورود اطلاعات'!W22</f>
        <v>0</v>
      </c>
    </row>
    <row r="9" spans="1:8" ht="22.5" hidden="1" customHeight="1">
      <c r="A9" s="3">
        <v>10</v>
      </c>
      <c r="B9" s="2">
        <f>'ورود اطلاعات'!B15</f>
        <v>0</v>
      </c>
      <c r="C9" s="5">
        <f>'ورود اطلاعات'!W15</f>
        <v>0</v>
      </c>
    </row>
    <row r="10" spans="1:8" ht="22.5" hidden="1" customHeight="1">
      <c r="A10" s="35">
        <v>14</v>
      </c>
      <c r="B10" s="36">
        <f>'ورود اطلاعات'!B19</f>
        <v>0</v>
      </c>
      <c r="C10" s="46">
        <f>'ورود اطلاعات'!W19</f>
        <v>0</v>
      </c>
    </row>
    <row r="11" spans="1:8" ht="22.5" hidden="1" customHeight="1">
      <c r="A11" s="3">
        <v>7</v>
      </c>
      <c r="B11" s="2">
        <f>'ورود اطلاعات'!B12</f>
        <v>0</v>
      </c>
      <c r="C11" s="5">
        <f>'ورود اطلاعات'!W12</f>
        <v>0</v>
      </c>
    </row>
    <row r="12" spans="1:8" ht="22.5" hidden="1" customHeight="1">
      <c r="A12" s="3">
        <v>12</v>
      </c>
      <c r="B12" s="2">
        <f>'ورود اطلاعات'!B17</f>
        <v>0</v>
      </c>
      <c r="C12" s="5">
        <f>'ورود اطلاعات'!W17</f>
        <v>0</v>
      </c>
    </row>
    <row r="13" spans="1:8" ht="24" hidden="1" customHeight="1">
      <c r="A13" s="3">
        <v>19</v>
      </c>
      <c r="B13" s="2">
        <f>'ورود اطلاعات'!B24</f>
        <v>0</v>
      </c>
      <c r="C13" s="5">
        <f>'ورود اطلاعات'!W24</f>
        <v>0</v>
      </c>
    </row>
    <row r="14" spans="1:8" ht="22.5" customHeight="1">
      <c r="A14" s="35">
        <v>5</v>
      </c>
      <c r="B14" s="36">
        <f>'ورود اطلاعات'!B10</f>
        <v>0</v>
      </c>
      <c r="C14" s="46">
        <f>'ورود اطلاعات'!W10</f>
        <v>0</v>
      </c>
    </row>
    <row r="15" spans="1:8" ht="22.5" hidden="1" customHeight="1">
      <c r="A15" s="3">
        <v>18</v>
      </c>
      <c r="B15" s="2">
        <f>'ورود اطلاعات'!B23</f>
        <v>0</v>
      </c>
      <c r="C15" s="5">
        <f>'ورود اطلاعات'!W23</f>
        <v>0</v>
      </c>
    </row>
    <row r="16" spans="1:8" ht="22.5" hidden="1" customHeight="1">
      <c r="A16" s="35">
        <v>13</v>
      </c>
      <c r="B16" s="36">
        <f>'ورود اطلاعات'!B18</f>
        <v>0</v>
      </c>
      <c r="C16" s="46">
        <f>'ورود اطلاعات'!W18</f>
        <v>0</v>
      </c>
    </row>
    <row r="17" spans="1:3" ht="22.5" hidden="1" customHeight="1">
      <c r="A17" s="35">
        <v>6</v>
      </c>
      <c r="B17" s="36">
        <f>'ورود اطلاعات'!B11</f>
        <v>0</v>
      </c>
      <c r="C17" s="46">
        <f>'ورود اطلاعات'!W11</f>
        <v>0</v>
      </c>
    </row>
    <row r="18" spans="1:3" ht="24" hidden="1" customHeight="1">
      <c r="A18" s="35">
        <v>11</v>
      </c>
      <c r="B18" s="36">
        <f>'ورود اطلاعات'!B16</f>
        <v>0</v>
      </c>
      <c r="C18" s="46">
        <f>'ورود اطلاعات'!W16</f>
        <v>0</v>
      </c>
    </row>
    <row r="19" spans="1:3" ht="23.25" hidden="1" customHeight="1">
      <c r="A19" s="35">
        <v>20</v>
      </c>
      <c r="B19" s="36">
        <f>'ورود اطلاعات'!B25</f>
        <v>0</v>
      </c>
      <c r="C19" s="46">
        <f>'ورود اطلاعات'!W25</f>
        <v>0</v>
      </c>
    </row>
    <row r="20" spans="1:3" ht="22.5" hidden="1" customHeight="1">
      <c r="A20" s="35">
        <v>23</v>
      </c>
      <c r="B20" s="36">
        <f>'ورود اطلاعات'!B28</f>
        <v>0</v>
      </c>
      <c r="C20" s="46">
        <f>'ورود اطلاعات'!W28</f>
        <v>0</v>
      </c>
    </row>
    <row r="21" spans="1:3" ht="22.5" hidden="1" customHeight="1">
      <c r="A21" s="35">
        <v>3</v>
      </c>
      <c r="B21" s="36">
        <f>'ورود اطلاعات'!B8</f>
        <v>0</v>
      </c>
      <c r="C21" s="46">
        <f>'ورود اطلاعات'!W8</f>
        <v>0</v>
      </c>
    </row>
    <row r="22" spans="1:3" ht="22.5" hidden="1" customHeight="1">
      <c r="A22" s="35">
        <v>16</v>
      </c>
      <c r="B22" s="36">
        <f>'ورود اطلاعات'!B21</f>
        <v>0</v>
      </c>
      <c r="C22" s="46">
        <f>'ورود اطلاعات'!W21</f>
        <v>0</v>
      </c>
    </row>
    <row r="23" spans="1:3" ht="22.5" hidden="1" customHeight="1">
      <c r="A23" s="35">
        <v>21</v>
      </c>
      <c r="B23" s="36">
        <f>'ورود اطلاعات'!B26</f>
        <v>0</v>
      </c>
      <c r="C23" s="46">
        <f>'ورود اطلاعات'!W26</f>
        <v>0</v>
      </c>
    </row>
    <row r="24" spans="1:3" ht="22.5" hidden="1" customHeight="1">
      <c r="A24" s="35">
        <v>24</v>
      </c>
      <c r="B24" s="36">
        <f>'ورود اطلاعات'!B29</f>
        <v>0</v>
      </c>
      <c r="C24" s="46">
        <f>'ورود اطلاعات'!W29</f>
        <v>0</v>
      </c>
    </row>
    <row r="25" spans="1:3" ht="22.5" hidden="1" customHeight="1">
      <c r="A25" s="35">
        <v>22</v>
      </c>
      <c r="B25" s="36">
        <f>'ورود اطلاعات'!B27</f>
        <v>0</v>
      </c>
      <c r="C25" s="46">
        <f>'ورود اطلاعات'!W27</f>
        <v>0</v>
      </c>
    </row>
    <row r="26" spans="1:3" ht="22.5" hidden="1" customHeight="1">
      <c r="A26" s="3">
        <v>25</v>
      </c>
      <c r="B26" s="2">
        <f>'ورود اطلاعات'!B30</f>
        <v>0</v>
      </c>
      <c r="C26" s="5">
        <f>'ورود اطلاعات'!W30</f>
        <v>0</v>
      </c>
    </row>
    <row r="27" spans="1:3" ht="22.5" hidden="1" customHeight="1">
      <c r="A27" s="3">
        <v>26</v>
      </c>
      <c r="B27" s="2">
        <f>'ورود اطلاعات'!B31</f>
        <v>0</v>
      </c>
      <c r="C27" s="5">
        <f>'ورود اطلاعات'!W31</f>
        <v>0</v>
      </c>
    </row>
    <row r="28" spans="1:3" ht="22.5" hidden="1" customHeight="1">
      <c r="A28" s="3">
        <v>27</v>
      </c>
      <c r="B28" s="2">
        <f>'ورود اطلاعات'!B32</f>
        <v>0</v>
      </c>
      <c r="C28" s="5">
        <f>'ورود اطلاعات'!W32</f>
        <v>0</v>
      </c>
    </row>
    <row r="29" spans="1:3" ht="22.5" hidden="1" customHeight="1">
      <c r="A29" s="3">
        <v>28</v>
      </c>
      <c r="B29" s="2">
        <f>'ورود اطلاعات'!B33</f>
        <v>0</v>
      </c>
      <c r="C29" s="5">
        <f>'ورود اطلاعات'!W33</f>
        <v>0</v>
      </c>
    </row>
    <row r="30" spans="1:3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3" ht="22.5" hidden="1" customHeight="1">
      <c r="A31" s="35">
        <v>30</v>
      </c>
      <c r="B31" s="36">
        <f>'ورود اطلاعات'!B35</f>
        <v>0</v>
      </c>
      <c r="C31" s="46">
        <f>'ورود اطلاعات'!W35</f>
        <v>0</v>
      </c>
    </row>
    <row r="32" spans="1:3" ht="22.5" hidden="1" customHeight="1">
      <c r="A32" s="3">
        <v>31</v>
      </c>
      <c r="B32" s="2">
        <f>'ورود اطلاعات'!B36</f>
        <v>0</v>
      </c>
      <c r="C32" s="5">
        <f>'ورود اطلاعات'!W36</f>
        <v>0</v>
      </c>
    </row>
    <row r="33" spans="1:3" ht="22.5" hidden="1" customHeight="1">
      <c r="A33" s="35">
        <v>32</v>
      </c>
      <c r="B33" s="36">
        <f>'ورود اطلاعات'!B37</f>
        <v>0</v>
      </c>
      <c r="C33" s="46">
        <f>'ورود اطلاعات'!W37</f>
        <v>0</v>
      </c>
    </row>
    <row r="34" spans="1:3" ht="22.5" hidden="1" customHeight="1">
      <c r="A34" s="3">
        <v>33</v>
      </c>
      <c r="B34" s="2">
        <f>'ورود اطلاعات'!B38</f>
        <v>0</v>
      </c>
      <c r="C34" s="5">
        <f>'ورود اطلاعات'!W38</f>
        <v>0</v>
      </c>
    </row>
    <row r="35" spans="1:3" ht="22.5" hidden="1" customHeight="1">
      <c r="A35" s="3">
        <v>34</v>
      </c>
      <c r="B35" s="2">
        <f>'ورود اطلاعات'!B39</f>
        <v>0</v>
      </c>
      <c r="C35" s="5">
        <f>'ورود اطلاعات'!W39</f>
        <v>0</v>
      </c>
    </row>
    <row r="36" spans="1:3" ht="22.5" hidden="1">
      <c r="A36" s="3">
        <v>35</v>
      </c>
      <c r="B36" s="2">
        <f>'ورود اطلاعات'!B40</f>
        <v>0</v>
      </c>
      <c r="C36" s="5">
        <f>'ورود اطلاعات'!W40</f>
        <v>0</v>
      </c>
    </row>
    <row r="37" spans="1:3" ht="22.5" hidden="1">
      <c r="A37" s="3">
        <v>36</v>
      </c>
      <c r="B37" s="2">
        <f>'ورود اطلاعات'!B41</f>
        <v>0</v>
      </c>
      <c r="C37" s="5">
        <f>'ورود اطلاعات'!W41</f>
        <v>0</v>
      </c>
    </row>
    <row r="38" spans="1:3" ht="22.5" hidden="1">
      <c r="A38" s="3">
        <v>37</v>
      </c>
      <c r="B38" s="2">
        <f>'ورود اطلاعات'!B42</f>
        <v>0</v>
      </c>
      <c r="C38" s="5">
        <f>'ورود اطلاعات'!W42</f>
        <v>0</v>
      </c>
    </row>
    <row r="39" spans="1:3" ht="22.5" hidden="1">
      <c r="A39" s="3">
        <v>38</v>
      </c>
      <c r="B39" s="2">
        <f>'ورود اطلاعات'!B43</f>
        <v>0</v>
      </c>
      <c r="C39" s="5">
        <f>'ورود اطلاعات'!W43</f>
        <v>0</v>
      </c>
    </row>
    <row r="40" spans="1:3" ht="22.5" hidden="1">
      <c r="A40" s="3">
        <v>39</v>
      </c>
      <c r="B40" s="2">
        <f>'ورود اطلاعات'!B44</f>
        <v>0</v>
      </c>
      <c r="C40" s="5">
        <f>'ورود اطلاعات'!W44</f>
        <v>0</v>
      </c>
    </row>
    <row r="41" spans="1:3" ht="22.5" hidden="1">
      <c r="A41" s="3">
        <v>40</v>
      </c>
      <c r="B41" s="2">
        <f>'ورود اطلاعات'!B45</f>
        <v>0</v>
      </c>
      <c r="C41" s="5">
        <f>'ورود اطلاعات'!W45</f>
        <v>0</v>
      </c>
    </row>
  </sheetData>
  <autoFilter ref="A1:C41">
    <filterColumn colId="2">
      <colorFilter dxfId="13"/>
    </filterColumn>
  </autoFilter>
  <mergeCells count="1">
    <mergeCell ref="E1:H1"/>
  </mergeCells>
  <conditionalFormatting sqref="C2:C41">
    <cfRule type="cellIs" dxfId="12" priority="1" operator="greaterThan">
      <formula>16.75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 filterMode="1">
    <tabColor theme="6" tint="0.39997558519241921"/>
  </sheetPr>
  <dimension ref="A1:H41"/>
  <sheetViews>
    <sheetView rightToLeft="1" topLeftCell="B1" workbookViewId="0">
      <selection activeCell="E1" sqref="E1:H1"/>
    </sheetView>
  </sheetViews>
  <sheetFormatPr defaultRowHeight="15"/>
  <cols>
    <col min="1" max="1" width="4.42578125" style="8" hidden="1" customWidth="1"/>
    <col min="2" max="2" width="19.85546875" style="8" customWidth="1"/>
    <col min="3" max="3" width="14.5703125" style="8" customWidth="1"/>
    <col min="7" max="7" width="13.140625" customWidth="1"/>
    <col min="8" max="8" width="7.140625" customWidth="1"/>
  </cols>
  <sheetData>
    <row r="1" spans="1:8" ht="37.5" customHeight="1">
      <c r="A1" s="31" t="s">
        <v>29</v>
      </c>
      <c r="B1" s="32" t="str">
        <f>'ورود اطلاعات'!B5</f>
        <v>نام  دانش آموز</v>
      </c>
      <c r="C1" s="33" t="s">
        <v>42</v>
      </c>
      <c r="E1" s="170" t="s">
        <v>72</v>
      </c>
      <c r="F1" s="171"/>
      <c r="G1" s="171"/>
      <c r="H1" s="172"/>
    </row>
    <row r="2" spans="1:8" ht="22.5" hidden="1" customHeight="1">
      <c r="A2" s="35">
        <v>1</v>
      </c>
      <c r="B2" s="36">
        <f>'ورود اطلاعات'!B6</f>
        <v>0</v>
      </c>
      <c r="C2" s="46">
        <f>'ورود اطلاعات'!W6</f>
        <v>0</v>
      </c>
    </row>
    <row r="3" spans="1:8" ht="22.5" hidden="1" customHeight="1">
      <c r="A3" s="35">
        <v>2</v>
      </c>
      <c r="B3" s="36">
        <f>'ورود اطلاعات'!B7</f>
        <v>0</v>
      </c>
      <c r="C3" s="46">
        <f>'ورود اطلاعات'!W7</f>
        <v>0</v>
      </c>
    </row>
    <row r="4" spans="1:8" ht="22.5" customHeight="1">
      <c r="A4" s="35">
        <v>3</v>
      </c>
      <c r="B4" s="36">
        <f>'ورود اطلاعات'!B8</f>
        <v>0</v>
      </c>
      <c r="C4" s="46">
        <f>'ورود اطلاعات'!W8</f>
        <v>0</v>
      </c>
    </row>
    <row r="5" spans="1:8" ht="22.5" hidden="1" customHeight="1">
      <c r="A5" s="3">
        <v>4</v>
      </c>
      <c r="B5" s="2">
        <f>'ورود اطلاعات'!B9</f>
        <v>0</v>
      </c>
      <c r="C5" s="5">
        <f>'ورود اطلاعات'!W9</f>
        <v>0</v>
      </c>
    </row>
    <row r="6" spans="1:8" ht="22.5" hidden="1" customHeight="1">
      <c r="A6" s="35">
        <v>5</v>
      </c>
      <c r="B6" s="36">
        <f>'ورود اطلاعات'!B10</f>
        <v>0</v>
      </c>
      <c r="C6" s="46">
        <f>'ورود اطلاعات'!W10</f>
        <v>0</v>
      </c>
    </row>
    <row r="7" spans="1:8" ht="22.5" hidden="1" customHeight="1">
      <c r="A7" s="35">
        <v>6</v>
      </c>
      <c r="B7" s="36">
        <f>'ورود اطلاعات'!B11</f>
        <v>0</v>
      </c>
      <c r="C7" s="46">
        <f>'ورود اطلاعات'!W11</f>
        <v>0</v>
      </c>
    </row>
    <row r="8" spans="1:8" ht="22.5" hidden="1" customHeight="1">
      <c r="A8" s="3">
        <v>7</v>
      </c>
      <c r="B8" s="2">
        <f>'ورود اطلاعات'!B12</f>
        <v>0</v>
      </c>
      <c r="C8" s="5">
        <f>'ورود اطلاعات'!W12</f>
        <v>0</v>
      </c>
    </row>
    <row r="9" spans="1:8" ht="22.5" hidden="1" customHeight="1">
      <c r="A9" s="3">
        <v>8</v>
      </c>
      <c r="B9" s="2">
        <f>'ورود اطلاعات'!B13</f>
        <v>0</v>
      </c>
      <c r="C9" s="5">
        <f>'ورود اطلاعات'!W13</f>
        <v>0</v>
      </c>
    </row>
    <row r="10" spans="1:8" ht="22.5" hidden="1" customHeight="1">
      <c r="A10" s="35">
        <v>9</v>
      </c>
      <c r="B10" s="36">
        <f>'ورود اطلاعات'!B14</f>
        <v>0</v>
      </c>
      <c r="C10" s="46">
        <f>'ورود اطلاعات'!W14</f>
        <v>0</v>
      </c>
    </row>
    <row r="11" spans="1:8" ht="22.5" hidden="1" customHeight="1">
      <c r="A11" s="3">
        <v>10</v>
      </c>
      <c r="B11" s="2">
        <f>'ورود اطلاعات'!B15</f>
        <v>0</v>
      </c>
      <c r="C11" s="5">
        <f>'ورود اطلاعات'!W15</f>
        <v>0</v>
      </c>
    </row>
    <row r="12" spans="1:8" ht="22.5" hidden="1" customHeight="1">
      <c r="A12" s="35">
        <v>11</v>
      </c>
      <c r="B12" s="36">
        <f>'ورود اطلاعات'!B16</f>
        <v>0</v>
      </c>
      <c r="C12" s="46">
        <f>'ورود اطلاعات'!W16</f>
        <v>0</v>
      </c>
    </row>
    <row r="13" spans="1:8" ht="24" hidden="1" customHeight="1">
      <c r="A13" s="3">
        <v>12</v>
      </c>
      <c r="B13" s="2">
        <f>'ورود اطلاعات'!B17</f>
        <v>0</v>
      </c>
      <c r="C13" s="5">
        <f>'ورود اطلاعات'!W17</f>
        <v>0</v>
      </c>
    </row>
    <row r="14" spans="1:8" ht="22.5" hidden="1" customHeight="1">
      <c r="A14" s="35">
        <v>13</v>
      </c>
      <c r="B14" s="36">
        <f>'ورود اطلاعات'!B18</f>
        <v>0</v>
      </c>
      <c r="C14" s="46">
        <f>'ورود اطلاعات'!W18</f>
        <v>0</v>
      </c>
    </row>
    <row r="15" spans="1:8" ht="22.5" hidden="1" customHeight="1">
      <c r="A15" s="35">
        <v>14</v>
      </c>
      <c r="B15" s="36">
        <f>'ورود اطلاعات'!B19</f>
        <v>0</v>
      </c>
      <c r="C15" s="46">
        <f>'ورود اطلاعات'!W19</f>
        <v>0</v>
      </c>
    </row>
    <row r="16" spans="1:8" ht="22.5" hidden="1" customHeight="1">
      <c r="A16" s="3">
        <v>15</v>
      </c>
      <c r="B16" s="2">
        <f>'ورود اطلاعات'!B20</f>
        <v>0</v>
      </c>
      <c r="C16" s="5">
        <f>'ورود اطلاعات'!W20</f>
        <v>0</v>
      </c>
    </row>
    <row r="17" spans="1:3" ht="22.5" customHeight="1">
      <c r="A17" s="35">
        <v>16</v>
      </c>
      <c r="B17" s="36">
        <f>'ورود اطلاعات'!B21</f>
        <v>0</v>
      </c>
      <c r="C17" s="46">
        <f>'ورود اطلاعات'!W21</f>
        <v>0</v>
      </c>
    </row>
    <row r="18" spans="1:3" ht="24" hidden="1" customHeight="1">
      <c r="A18" s="3">
        <v>17</v>
      </c>
      <c r="B18" s="2">
        <f>'ورود اطلاعات'!B22</f>
        <v>0</v>
      </c>
      <c r="C18" s="5">
        <f>'ورود اطلاعات'!W22</f>
        <v>0</v>
      </c>
    </row>
    <row r="19" spans="1:3" ht="23.25" hidden="1" customHeight="1">
      <c r="A19" s="3">
        <v>18</v>
      </c>
      <c r="B19" s="2">
        <f>'ورود اطلاعات'!B23</f>
        <v>0</v>
      </c>
      <c r="C19" s="5">
        <f>'ورود اطلاعات'!W23</f>
        <v>0</v>
      </c>
    </row>
    <row r="20" spans="1:3" ht="22.5" hidden="1" customHeight="1">
      <c r="A20" s="3">
        <v>19</v>
      </c>
      <c r="B20" s="2">
        <f>'ورود اطلاعات'!B24</f>
        <v>0</v>
      </c>
      <c r="C20" s="5">
        <f>'ورود اطلاعات'!W24</f>
        <v>0</v>
      </c>
    </row>
    <row r="21" spans="1:3" ht="22.5" hidden="1" customHeight="1">
      <c r="A21" s="35">
        <v>20</v>
      </c>
      <c r="B21" s="36">
        <f>'ورود اطلاعات'!B25</f>
        <v>0</v>
      </c>
      <c r="C21" s="46">
        <f>'ورود اطلاعات'!W25</f>
        <v>0</v>
      </c>
    </row>
    <row r="22" spans="1:3" ht="22.5" hidden="1" customHeight="1">
      <c r="A22" s="35">
        <v>21</v>
      </c>
      <c r="B22" s="36">
        <f>'ورود اطلاعات'!B26</f>
        <v>0</v>
      </c>
      <c r="C22" s="46">
        <f>'ورود اطلاعات'!W26</f>
        <v>0</v>
      </c>
    </row>
    <row r="23" spans="1:3" ht="22.5" hidden="1" customHeight="1">
      <c r="A23" s="35">
        <v>22</v>
      </c>
      <c r="B23" s="36">
        <f>'ورود اطلاعات'!B27</f>
        <v>0</v>
      </c>
      <c r="C23" s="46">
        <f>'ورود اطلاعات'!W27</f>
        <v>0</v>
      </c>
    </row>
    <row r="24" spans="1:3" ht="22.5" hidden="1" customHeight="1">
      <c r="A24" s="35">
        <v>23</v>
      </c>
      <c r="B24" s="36">
        <f>'ورود اطلاعات'!B28</f>
        <v>0</v>
      </c>
      <c r="C24" s="46">
        <f>'ورود اطلاعات'!W28</f>
        <v>0</v>
      </c>
    </row>
    <row r="25" spans="1:3" ht="22.5" hidden="1" customHeight="1">
      <c r="A25" s="35">
        <v>24</v>
      </c>
      <c r="B25" s="36">
        <f>'ورود اطلاعات'!B29</f>
        <v>0</v>
      </c>
      <c r="C25" s="46">
        <f>'ورود اطلاعات'!W29</f>
        <v>0</v>
      </c>
    </row>
    <row r="26" spans="1:3" ht="22.5" hidden="1" customHeight="1">
      <c r="A26" s="3">
        <v>25</v>
      </c>
      <c r="B26" s="2">
        <f>'ورود اطلاعات'!B30</f>
        <v>0</v>
      </c>
      <c r="C26" s="5">
        <f>'ورود اطلاعات'!W30</f>
        <v>0</v>
      </c>
    </row>
    <row r="27" spans="1:3" ht="22.5" hidden="1" customHeight="1">
      <c r="A27" s="3">
        <v>26</v>
      </c>
      <c r="B27" s="2">
        <f>'ورود اطلاعات'!B31</f>
        <v>0</v>
      </c>
      <c r="C27" s="5">
        <f>'ورود اطلاعات'!W31</f>
        <v>0</v>
      </c>
    </row>
    <row r="28" spans="1:3" ht="22.5" hidden="1" customHeight="1">
      <c r="A28" s="3">
        <v>27</v>
      </c>
      <c r="B28" s="2">
        <f>'ورود اطلاعات'!B32</f>
        <v>0</v>
      </c>
      <c r="C28" s="5">
        <f>'ورود اطلاعات'!W32</f>
        <v>0</v>
      </c>
    </row>
    <row r="29" spans="1:3" ht="22.5" hidden="1" customHeight="1">
      <c r="A29" s="3">
        <v>28</v>
      </c>
      <c r="B29" s="2">
        <f>'ورود اطلاعات'!B33</f>
        <v>0</v>
      </c>
      <c r="C29" s="5">
        <f>'ورود اطلاعات'!W33</f>
        <v>0</v>
      </c>
    </row>
    <row r="30" spans="1:3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3" ht="22.5" hidden="1" customHeight="1">
      <c r="A31" s="35">
        <v>30</v>
      </c>
      <c r="B31" s="36">
        <f>'ورود اطلاعات'!B35</f>
        <v>0</v>
      </c>
      <c r="C31" s="46">
        <f>'ورود اطلاعات'!W35</f>
        <v>0</v>
      </c>
    </row>
    <row r="32" spans="1:3" ht="22.5" hidden="1" customHeight="1">
      <c r="A32" s="3">
        <v>31</v>
      </c>
      <c r="B32" s="2">
        <f>'ورود اطلاعات'!B36</f>
        <v>0</v>
      </c>
      <c r="C32" s="5">
        <f>'ورود اطلاعات'!W36</f>
        <v>0</v>
      </c>
    </row>
    <row r="33" spans="1:3" ht="22.5" hidden="1" customHeight="1">
      <c r="A33" s="35">
        <v>32</v>
      </c>
      <c r="B33" s="36">
        <f>'ورود اطلاعات'!B37</f>
        <v>0</v>
      </c>
      <c r="C33" s="46">
        <f>'ورود اطلاعات'!W37</f>
        <v>0</v>
      </c>
    </row>
    <row r="34" spans="1:3" ht="22.5" hidden="1" customHeight="1">
      <c r="A34" s="3">
        <v>33</v>
      </c>
      <c r="B34" s="2">
        <f>'ورود اطلاعات'!B38</f>
        <v>0</v>
      </c>
      <c r="C34" s="5">
        <f>'ورود اطلاعات'!W38</f>
        <v>0</v>
      </c>
    </row>
    <row r="35" spans="1:3" ht="22.5" hidden="1" customHeight="1">
      <c r="A35" s="3">
        <v>34</v>
      </c>
      <c r="B35" s="2">
        <f>'ورود اطلاعات'!B39</f>
        <v>0</v>
      </c>
      <c r="C35" s="5">
        <f>'ورود اطلاعات'!W39</f>
        <v>0</v>
      </c>
    </row>
    <row r="36" spans="1:3" ht="22.5" hidden="1">
      <c r="A36" s="3">
        <v>35</v>
      </c>
      <c r="B36" s="2">
        <f>'ورود اطلاعات'!B40</f>
        <v>0</v>
      </c>
      <c r="C36" s="5">
        <f>'ورود اطلاعات'!W40</f>
        <v>0</v>
      </c>
    </row>
    <row r="37" spans="1:3" ht="22.5" hidden="1">
      <c r="A37" s="3">
        <v>36</v>
      </c>
      <c r="B37" s="2">
        <f>'ورود اطلاعات'!B41</f>
        <v>0</v>
      </c>
      <c r="C37" s="5">
        <f>'ورود اطلاعات'!W41</f>
        <v>0</v>
      </c>
    </row>
    <row r="38" spans="1:3" ht="22.5" hidden="1">
      <c r="A38" s="3">
        <v>37</v>
      </c>
      <c r="B38" s="2">
        <f>'ورود اطلاعات'!B42</f>
        <v>0</v>
      </c>
      <c r="C38" s="5">
        <f>'ورود اطلاعات'!W42</f>
        <v>0</v>
      </c>
    </row>
    <row r="39" spans="1:3" ht="22.5" hidden="1">
      <c r="A39" s="3">
        <v>38</v>
      </c>
      <c r="B39" s="2">
        <f>'ورود اطلاعات'!B43</f>
        <v>0</v>
      </c>
      <c r="C39" s="5">
        <f>'ورود اطلاعات'!W43</f>
        <v>0</v>
      </c>
    </row>
    <row r="40" spans="1:3" ht="22.5" hidden="1">
      <c r="A40" s="3">
        <v>39</v>
      </c>
      <c r="B40" s="2">
        <f>'ورود اطلاعات'!B44</f>
        <v>0</v>
      </c>
      <c r="C40" s="5">
        <f>'ورود اطلاعات'!W44</f>
        <v>0</v>
      </c>
    </row>
    <row r="41" spans="1:3" ht="22.5" hidden="1">
      <c r="A41" s="3">
        <v>40</v>
      </c>
      <c r="B41" s="2">
        <f>'ورود اطلاعات'!B45</f>
        <v>0</v>
      </c>
      <c r="C41" s="5">
        <f>'ورود اطلاعات'!W45</f>
        <v>0</v>
      </c>
    </row>
  </sheetData>
  <autoFilter ref="A1:C41">
    <filterColumn colId="2">
      <colorFilter dxfId="11"/>
    </filterColumn>
  </autoFilter>
  <mergeCells count="1">
    <mergeCell ref="E1:H1"/>
  </mergeCells>
  <conditionalFormatting sqref="C2:C41">
    <cfRule type="cellIs" dxfId="10" priority="1" operator="between">
      <formula>15</formula>
      <formula>16.75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1">
    <tabColor rgb="FF7030A0"/>
  </sheetPr>
  <dimension ref="A1:H41"/>
  <sheetViews>
    <sheetView rightToLeft="1" topLeftCell="B1" workbookViewId="0">
      <selection activeCell="I62" sqref="I62"/>
    </sheetView>
  </sheetViews>
  <sheetFormatPr defaultRowHeight="15"/>
  <cols>
    <col min="1" max="1" width="4.42578125" style="8" hidden="1" customWidth="1"/>
    <col min="2" max="2" width="19.85546875" style="8" customWidth="1"/>
    <col min="3" max="3" width="14.5703125" style="8" customWidth="1"/>
    <col min="7" max="7" width="13.140625" customWidth="1"/>
    <col min="8" max="8" width="7.140625" customWidth="1"/>
  </cols>
  <sheetData>
    <row r="1" spans="1:8" ht="37.5" customHeight="1">
      <c r="A1" s="31" t="s">
        <v>29</v>
      </c>
      <c r="B1" s="32" t="str">
        <f>'ورود اطلاعات'!B5</f>
        <v>نام  دانش آموز</v>
      </c>
      <c r="C1" s="33" t="s">
        <v>42</v>
      </c>
      <c r="E1" s="170" t="s">
        <v>73</v>
      </c>
      <c r="F1" s="171"/>
      <c r="G1" s="171"/>
      <c r="H1" s="172"/>
    </row>
    <row r="2" spans="1:8" ht="22.5" hidden="1" customHeight="1">
      <c r="A2" s="35">
        <v>1</v>
      </c>
      <c r="B2" s="36">
        <f>'ورود اطلاعات'!B6</f>
        <v>0</v>
      </c>
      <c r="C2" s="46">
        <f>'ورود اطلاعات'!W6</f>
        <v>0</v>
      </c>
    </row>
    <row r="3" spans="1:8" ht="22.5" customHeight="1">
      <c r="A3" s="35">
        <v>2</v>
      </c>
      <c r="B3" s="36">
        <f>'ورود اطلاعات'!B7</f>
        <v>0</v>
      </c>
      <c r="C3" s="46">
        <f>'ورود اطلاعات'!W7</f>
        <v>0</v>
      </c>
    </row>
    <row r="4" spans="1:8" ht="22.5" hidden="1" customHeight="1">
      <c r="A4" s="35">
        <v>3</v>
      </c>
      <c r="B4" s="36">
        <f>'ورود اطلاعات'!B8</f>
        <v>0</v>
      </c>
      <c r="C4" s="46">
        <f>'ورود اطلاعات'!W8</f>
        <v>0</v>
      </c>
    </row>
    <row r="5" spans="1:8" ht="22.5" hidden="1" customHeight="1">
      <c r="A5" s="3">
        <v>4</v>
      </c>
      <c r="B5" s="2">
        <f>'ورود اطلاعات'!B9</f>
        <v>0</v>
      </c>
      <c r="C5" s="5">
        <f>'ورود اطلاعات'!W9</f>
        <v>0</v>
      </c>
    </row>
    <row r="6" spans="1:8" ht="22.5" hidden="1" customHeight="1">
      <c r="A6" s="35">
        <v>5</v>
      </c>
      <c r="B6" s="36">
        <f>'ورود اطلاعات'!B10</f>
        <v>0</v>
      </c>
      <c r="C6" s="46">
        <f>'ورود اطلاعات'!W10</f>
        <v>0</v>
      </c>
    </row>
    <row r="7" spans="1:8" ht="22.5" customHeight="1">
      <c r="A7" s="35">
        <v>6</v>
      </c>
      <c r="B7" s="36">
        <f>'ورود اطلاعات'!B11</f>
        <v>0</v>
      </c>
      <c r="C7" s="46">
        <f>'ورود اطلاعات'!W11</f>
        <v>0</v>
      </c>
    </row>
    <row r="8" spans="1:8" ht="22.5" hidden="1" customHeight="1">
      <c r="A8" s="3">
        <v>7</v>
      </c>
      <c r="B8" s="2">
        <f>'ورود اطلاعات'!B12</f>
        <v>0</v>
      </c>
      <c r="C8" s="5">
        <f>'ورود اطلاعات'!W12</f>
        <v>0</v>
      </c>
    </row>
    <row r="9" spans="1:8" ht="22.5" customHeight="1">
      <c r="A9" s="3">
        <v>8</v>
      </c>
      <c r="B9" s="2">
        <f>'ورود اطلاعات'!B13</f>
        <v>0</v>
      </c>
      <c r="C9" s="5">
        <f>'ورود اطلاعات'!W13</f>
        <v>0</v>
      </c>
    </row>
    <row r="10" spans="1:8" ht="22.5" customHeight="1">
      <c r="A10" s="35">
        <v>9</v>
      </c>
      <c r="B10" s="36">
        <f>'ورود اطلاعات'!B14</f>
        <v>0</v>
      </c>
      <c r="C10" s="46">
        <f>'ورود اطلاعات'!W14</f>
        <v>0</v>
      </c>
    </row>
    <row r="11" spans="1:8" ht="22.5" hidden="1" customHeight="1">
      <c r="A11" s="3">
        <v>10</v>
      </c>
      <c r="B11" s="2">
        <f>'ورود اطلاعات'!B15</f>
        <v>0</v>
      </c>
      <c r="C11" s="5">
        <f>'ورود اطلاعات'!W15</f>
        <v>0</v>
      </c>
    </row>
    <row r="12" spans="1:8" ht="22.5" hidden="1" customHeight="1">
      <c r="A12" s="35">
        <v>11</v>
      </c>
      <c r="B12" s="36">
        <f>'ورود اطلاعات'!B16</f>
        <v>0</v>
      </c>
      <c r="C12" s="46">
        <f>'ورود اطلاعات'!W16</f>
        <v>0</v>
      </c>
    </row>
    <row r="13" spans="1:8" ht="24" hidden="1" customHeight="1">
      <c r="A13" s="3">
        <v>12</v>
      </c>
      <c r="B13" s="2">
        <f>'ورود اطلاعات'!B17</f>
        <v>0</v>
      </c>
      <c r="C13" s="5">
        <f>'ورود اطلاعات'!W17</f>
        <v>0</v>
      </c>
    </row>
    <row r="14" spans="1:8" ht="22.5" hidden="1" customHeight="1">
      <c r="A14" s="35">
        <v>13</v>
      </c>
      <c r="B14" s="36">
        <f>'ورود اطلاعات'!B18</f>
        <v>0</v>
      </c>
      <c r="C14" s="46">
        <f>'ورود اطلاعات'!W18</f>
        <v>0</v>
      </c>
    </row>
    <row r="15" spans="1:8" ht="22.5" hidden="1" customHeight="1">
      <c r="A15" s="35">
        <v>14</v>
      </c>
      <c r="B15" s="36">
        <f>'ورود اطلاعات'!B19</f>
        <v>0</v>
      </c>
      <c r="C15" s="46">
        <f>'ورود اطلاعات'!W19</f>
        <v>0</v>
      </c>
    </row>
    <row r="16" spans="1:8" ht="22.5" customHeight="1">
      <c r="A16" s="3">
        <v>15</v>
      </c>
      <c r="B16" s="2">
        <f>'ورود اطلاعات'!B20</f>
        <v>0</v>
      </c>
      <c r="C16" s="5">
        <f>'ورود اطلاعات'!W20</f>
        <v>0</v>
      </c>
    </row>
    <row r="17" spans="1:3" ht="22.5" hidden="1" customHeight="1">
      <c r="A17" s="35">
        <v>16</v>
      </c>
      <c r="B17" s="36">
        <f>'ورود اطلاعات'!B21</f>
        <v>0</v>
      </c>
      <c r="C17" s="46">
        <f>'ورود اطلاعات'!W21</f>
        <v>0</v>
      </c>
    </row>
    <row r="18" spans="1:3" ht="24" customHeight="1">
      <c r="A18" s="3">
        <v>17</v>
      </c>
      <c r="B18" s="2">
        <f>'ورود اطلاعات'!B22</f>
        <v>0</v>
      </c>
      <c r="C18" s="5">
        <f>'ورود اطلاعات'!W22</f>
        <v>0</v>
      </c>
    </row>
    <row r="19" spans="1:3" ht="23.25" customHeight="1">
      <c r="A19" s="3">
        <v>18</v>
      </c>
      <c r="B19" s="2">
        <f>'ورود اطلاعات'!B23</f>
        <v>0</v>
      </c>
      <c r="C19" s="5">
        <f>'ورود اطلاعات'!W23</f>
        <v>0</v>
      </c>
    </row>
    <row r="20" spans="1:3" ht="22.5" hidden="1" customHeight="1">
      <c r="A20" s="3">
        <v>19</v>
      </c>
      <c r="B20" s="2">
        <f>'ورود اطلاعات'!B24</f>
        <v>0</v>
      </c>
      <c r="C20" s="5">
        <f>'ورود اطلاعات'!W24</f>
        <v>0</v>
      </c>
    </row>
    <row r="21" spans="1:3" ht="22.5" hidden="1" customHeight="1">
      <c r="A21" s="35">
        <v>20</v>
      </c>
      <c r="B21" s="36">
        <f>'ورود اطلاعات'!B25</f>
        <v>0</v>
      </c>
      <c r="C21" s="46">
        <f>'ورود اطلاعات'!W25</f>
        <v>0</v>
      </c>
    </row>
    <row r="22" spans="1:3" ht="22.5" hidden="1" customHeight="1">
      <c r="A22" s="35">
        <v>21</v>
      </c>
      <c r="B22" s="36">
        <f>'ورود اطلاعات'!B26</f>
        <v>0</v>
      </c>
      <c r="C22" s="46">
        <f>'ورود اطلاعات'!W26</f>
        <v>0</v>
      </c>
    </row>
    <row r="23" spans="1:3" ht="22.5" hidden="1" customHeight="1">
      <c r="A23" s="35">
        <v>22</v>
      </c>
      <c r="B23" s="36">
        <f>'ورود اطلاعات'!B27</f>
        <v>0</v>
      </c>
      <c r="C23" s="46">
        <f>'ورود اطلاعات'!W27</f>
        <v>0</v>
      </c>
    </row>
    <row r="24" spans="1:3" ht="22.5" customHeight="1">
      <c r="A24" s="35">
        <v>23</v>
      </c>
      <c r="B24" s="36">
        <f>'ورود اطلاعات'!B28</f>
        <v>0</v>
      </c>
      <c r="C24" s="46">
        <f>'ورود اطلاعات'!W28</f>
        <v>0</v>
      </c>
    </row>
    <row r="25" spans="1:3" ht="22.5" hidden="1" customHeight="1">
      <c r="A25" s="35">
        <v>24</v>
      </c>
      <c r="B25" s="36">
        <f>'ورود اطلاعات'!B29</f>
        <v>0</v>
      </c>
      <c r="C25" s="46">
        <f>'ورود اطلاعات'!W29</f>
        <v>0</v>
      </c>
    </row>
    <row r="26" spans="1:3" ht="22.5" hidden="1" customHeight="1">
      <c r="A26" s="3">
        <v>25</v>
      </c>
      <c r="B26" s="2">
        <f>'ورود اطلاعات'!B30</f>
        <v>0</v>
      </c>
      <c r="C26" s="5">
        <f>'ورود اطلاعات'!W30</f>
        <v>0</v>
      </c>
    </row>
    <row r="27" spans="1:3" ht="22.5" hidden="1" customHeight="1">
      <c r="A27" s="3">
        <v>26</v>
      </c>
      <c r="B27" s="2">
        <f>'ورود اطلاعات'!B31</f>
        <v>0</v>
      </c>
      <c r="C27" s="5">
        <f>'ورود اطلاعات'!W31</f>
        <v>0</v>
      </c>
    </row>
    <row r="28" spans="1:3" ht="22.5" hidden="1" customHeight="1">
      <c r="A28" s="3">
        <v>27</v>
      </c>
      <c r="B28" s="2">
        <f>'ورود اطلاعات'!B32</f>
        <v>0</v>
      </c>
      <c r="C28" s="5">
        <f>'ورود اطلاعات'!W32</f>
        <v>0</v>
      </c>
    </row>
    <row r="29" spans="1:3" ht="22.5" hidden="1" customHeight="1">
      <c r="A29" s="3">
        <v>28</v>
      </c>
      <c r="B29" s="2">
        <f>'ورود اطلاعات'!B33</f>
        <v>0</v>
      </c>
      <c r="C29" s="5">
        <f>'ورود اطلاعات'!W33</f>
        <v>0</v>
      </c>
    </row>
    <row r="30" spans="1:3" ht="22.5" hidden="1" customHeight="1">
      <c r="A30" s="35">
        <v>29</v>
      </c>
      <c r="B30" s="36">
        <f>'ورود اطلاعات'!B34</f>
        <v>0</v>
      </c>
      <c r="C30" s="46">
        <f>'ورود اطلاعات'!W34</f>
        <v>0</v>
      </c>
    </row>
    <row r="31" spans="1:3" ht="22.5" hidden="1" customHeight="1">
      <c r="A31" s="35">
        <v>30</v>
      </c>
      <c r="B31" s="36">
        <f>'ورود اطلاعات'!B35</f>
        <v>0</v>
      </c>
      <c r="C31" s="46">
        <f>'ورود اطلاعات'!W35</f>
        <v>0</v>
      </c>
    </row>
    <row r="32" spans="1:3" ht="22.5" hidden="1" customHeight="1">
      <c r="A32" s="3">
        <v>31</v>
      </c>
      <c r="B32" s="2">
        <f>'ورود اطلاعات'!B36</f>
        <v>0</v>
      </c>
      <c r="C32" s="5">
        <f>'ورود اطلاعات'!W36</f>
        <v>0</v>
      </c>
    </row>
    <row r="33" spans="1:3" ht="22.5" hidden="1" customHeight="1">
      <c r="A33" s="35">
        <v>32</v>
      </c>
      <c r="B33" s="36">
        <f>'ورود اطلاعات'!B37</f>
        <v>0</v>
      </c>
      <c r="C33" s="46">
        <f>'ورود اطلاعات'!W37</f>
        <v>0</v>
      </c>
    </row>
    <row r="34" spans="1:3" ht="22.5" hidden="1" customHeight="1">
      <c r="A34" s="3">
        <v>33</v>
      </c>
      <c r="B34" s="2">
        <f>'ورود اطلاعات'!B38</f>
        <v>0</v>
      </c>
      <c r="C34" s="5">
        <f>'ورود اطلاعات'!W38</f>
        <v>0</v>
      </c>
    </row>
    <row r="35" spans="1:3" ht="22.5" hidden="1" customHeight="1">
      <c r="A35" s="3">
        <v>34</v>
      </c>
      <c r="B35" s="2">
        <f>'ورود اطلاعات'!B39</f>
        <v>0</v>
      </c>
      <c r="C35" s="5">
        <f>'ورود اطلاعات'!W39</f>
        <v>0</v>
      </c>
    </row>
    <row r="36" spans="1:3" ht="22.5" hidden="1">
      <c r="A36" s="3">
        <v>35</v>
      </c>
      <c r="B36" s="2">
        <f>'ورود اطلاعات'!B40</f>
        <v>0</v>
      </c>
      <c r="C36" s="5">
        <f>'ورود اطلاعات'!W40</f>
        <v>0</v>
      </c>
    </row>
    <row r="37" spans="1:3" ht="22.5" hidden="1">
      <c r="A37" s="3">
        <v>36</v>
      </c>
      <c r="B37" s="2">
        <f>'ورود اطلاعات'!B41</f>
        <v>0</v>
      </c>
      <c r="C37" s="5">
        <f>'ورود اطلاعات'!W41</f>
        <v>0</v>
      </c>
    </row>
    <row r="38" spans="1:3" ht="22.5" hidden="1">
      <c r="A38" s="3">
        <v>37</v>
      </c>
      <c r="B38" s="2">
        <f>'ورود اطلاعات'!B42</f>
        <v>0</v>
      </c>
      <c r="C38" s="5">
        <f>'ورود اطلاعات'!W42</f>
        <v>0</v>
      </c>
    </row>
    <row r="39" spans="1:3" ht="22.5" hidden="1">
      <c r="A39" s="3">
        <v>38</v>
      </c>
      <c r="B39" s="2">
        <f>'ورود اطلاعات'!B43</f>
        <v>0</v>
      </c>
      <c r="C39" s="5">
        <f>'ورود اطلاعات'!W43</f>
        <v>0</v>
      </c>
    </row>
    <row r="40" spans="1:3" ht="22.5" hidden="1">
      <c r="A40" s="3">
        <v>39</v>
      </c>
      <c r="B40" s="2">
        <f>'ورود اطلاعات'!B44</f>
        <v>0</v>
      </c>
      <c r="C40" s="5">
        <f>'ورود اطلاعات'!W44</f>
        <v>0</v>
      </c>
    </row>
    <row r="41" spans="1:3" ht="22.5" hidden="1">
      <c r="A41" s="3">
        <v>40</v>
      </c>
      <c r="B41" s="2">
        <f>'ورود اطلاعات'!B45</f>
        <v>0</v>
      </c>
      <c r="C41" s="5">
        <f>'ورود اطلاعات'!W45</f>
        <v>0</v>
      </c>
    </row>
  </sheetData>
  <autoFilter ref="A1:C41">
    <filterColumn colId="2">
      <colorFilter dxfId="9"/>
    </filterColumn>
  </autoFilter>
  <mergeCells count="1">
    <mergeCell ref="E1:H1"/>
  </mergeCells>
  <conditionalFormatting sqref="C2:C41">
    <cfRule type="cellIs" dxfId="8" priority="1" operator="between">
      <formula>12</formula>
      <formula>14.75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ورود اطلاعات</vt:lpstr>
      <vt:lpstr>مبحثی</vt:lpstr>
      <vt:lpstr>سوالات کم پاسخ</vt:lpstr>
      <vt:lpstr>آماری</vt:lpstr>
      <vt:lpstr>توصیفی</vt:lpstr>
      <vt:lpstr>رتبه بندی</vt:lpstr>
      <vt:lpstr>عالی ها</vt:lpstr>
      <vt:lpstr>خوب ها</vt:lpstr>
      <vt:lpstr>متوسط ها</vt:lpstr>
      <vt:lpstr>ضعیف ها</vt:lpstr>
      <vt:lpstr>مردودیها</vt:lpstr>
      <vt:lpstr>قبولیها</vt:lpstr>
      <vt:lpstr>بالاتر از معدل</vt:lpstr>
      <vt:lpstr>پايين تر از معدل</vt:lpstr>
      <vt:lpstr>10 نفر برتر</vt:lpstr>
      <vt:lpstr>نمودارسوالات</vt:lpstr>
      <vt:lpstr>نمودار قبولی</vt:lpstr>
      <vt:lpstr>طبقه بندی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NeGaR1</dc:creator>
  <cp:lastModifiedBy>Administrator</cp:lastModifiedBy>
  <cp:lastPrinted>2011-10-23T18:33:31Z</cp:lastPrinted>
  <dcterms:created xsi:type="dcterms:W3CDTF">2011-10-21T14:36:55Z</dcterms:created>
  <dcterms:modified xsi:type="dcterms:W3CDTF">2015-01-12T07:05:47Z</dcterms:modified>
</cp:coreProperties>
</file>